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Лист1!$A$1:$Q$47</definedName>
  </definedNames>
  <calcPr calcId="152511"/>
</workbook>
</file>

<file path=xl/calcChain.xml><?xml version="1.0" encoding="utf-8"?>
<calcChain xmlns="http://schemas.openxmlformats.org/spreadsheetml/2006/main">
  <c r="L28" i="1" l="1"/>
  <c r="K28" i="1"/>
  <c r="J28" i="1"/>
  <c r="I28" i="1"/>
  <c r="H28" i="1"/>
  <c r="G28" i="1"/>
  <c r="F28" i="1"/>
  <c r="P28" i="1" s="1"/>
  <c r="E28" i="1"/>
  <c r="D28" i="1"/>
  <c r="C28" i="1"/>
  <c r="Q36" i="1"/>
  <c r="P36" i="1"/>
  <c r="O36" i="1"/>
  <c r="H36" i="1"/>
  <c r="C36" i="1"/>
  <c r="C35" i="1"/>
  <c r="L16" i="1"/>
  <c r="K16" i="1"/>
  <c r="J16" i="1"/>
  <c r="I16" i="1"/>
  <c r="G16" i="1"/>
  <c r="F16" i="1"/>
  <c r="E16" i="1"/>
  <c r="D16" i="1"/>
  <c r="J26" i="1"/>
  <c r="F26" i="1"/>
  <c r="C26" i="1" s="1"/>
  <c r="E26" i="1"/>
  <c r="Q25" i="1"/>
  <c r="P25" i="1"/>
  <c r="O25" i="1"/>
  <c r="H25" i="1"/>
  <c r="M25" i="1" s="1"/>
  <c r="C25" i="1"/>
  <c r="H21" i="1"/>
  <c r="H20" i="1"/>
  <c r="C20" i="1"/>
  <c r="O10" i="1"/>
  <c r="P22" i="1"/>
  <c r="M11" i="1"/>
  <c r="P11" i="1"/>
  <c r="C19" i="1"/>
  <c r="Q41" i="1"/>
  <c r="P41" i="1"/>
  <c r="H41" i="1"/>
  <c r="C41" i="1"/>
  <c r="P23" i="1"/>
  <c r="D37" i="1"/>
  <c r="E37" i="1"/>
  <c r="F37" i="1"/>
  <c r="G37" i="1"/>
  <c r="I37" i="1"/>
  <c r="J37" i="1"/>
  <c r="K37" i="1"/>
  <c r="P37" i="1" s="1"/>
  <c r="L37" i="1"/>
  <c r="H40" i="1"/>
  <c r="C40" i="1"/>
  <c r="Q38" i="1"/>
  <c r="H39" i="1"/>
  <c r="C39" i="1"/>
  <c r="P35" i="1"/>
  <c r="O35" i="1"/>
  <c r="Q35" i="1"/>
  <c r="H35" i="1"/>
  <c r="P32" i="1"/>
  <c r="O32" i="1"/>
  <c r="P31" i="1"/>
  <c r="P30" i="1"/>
  <c r="P29" i="1"/>
  <c r="H29" i="1"/>
  <c r="C30" i="1"/>
  <c r="H30" i="1"/>
  <c r="Q30" i="1"/>
  <c r="C31" i="1"/>
  <c r="H31" i="1"/>
  <c r="Q31" i="1"/>
  <c r="C32" i="1"/>
  <c r="H32" i="1"/>
  <c r="Q32" i="1"/>
  <c r="C33" i="1"/>
  <c r="H33" i="1"/>
  <c r="O33" i="1"/>
  <c r="P33" i="1"/>
  <c r="Q33" i="1"/>
  <c r="Q29" i="1"/>
  <c r="C29" i="1"/>
  <c r="P18" i="1"/>
  <c r="P27" i="1"/>
  <c r="O27" i="1"/>
  <c r="H27" i="1"/>
  <c r="C27" i="1"/>
  <c r="P26" i="1"/>
  <c r="O26" i="1"/>
  <c r="H26" i="1"/>
  <c r="H24" i="1"/>
  <c r="C24" i="1"/>
  <c r="O22" i="1"/>
  <c r="H22" i="1"/>
  <c r="H16" i="1" s="1"/>
  <c r="C22" i="1"/>
  <c r="Q19" i="1"/>
  <c r="O19" i="1"/>
  <c r="P21" i="1"/>
  <c r="H23" i="1"/>
  <c r="C23" i="1"/>
  <c r="C21" i="1"/>
  <c r="H19" i="1"/>
  <c r="M19" i="1" s="1"/>
  <c r="P20" i="1"/>
  <c r="M20" i="1"/>
  <c r="P17" i="1"/>
  <c r="M17" i="1"/>
  <c r="D10" i="1"/>
  <c r="E10" i="1"/>
  <c r="F10" i="1"/>
  <c r="G10" i="1"/>
  <c r="H10" i="1"/>
  <c r="I10" i="1"/>
  <c r="J10" i="1"/>
  <c r="K10" i="1"/>
  <c r="L10" i="1"/>
  <c r="C10" i="1"/>
  <c r="O14" i="1"/>
  <c r="M14" i="1"/>
  <c r="P14" i="1"/>
  <c r="P12" i="1"/>
  <c r="Q13" i="1"/>
  <c r="Q15" i="1"/>
  <c r="Q17" i="1"/>
  <c r="Q20" i="1"/>
  <c r="Q21" i="1"/>
  <c r="Q27" i="1"/>
  <c r="Q34" i="1"/>
  <c r="O13" i="1"/>
  <c r="O15" i="1"/>
  <c r="O34" i="1"/>
  <c r="M12" i="1"/>
  <c r="M13" i="1"/>
  <c r="M36" i="1" l="1"/>
  <c r="C16" i="1"/>
  <c r="Q26" i="1"/>
  <c r="Q16" i="1"/>
  <c r="M41" i="1"/>
  <c r="H37" i="1"/>
  <c r="C37" i="1"/>
  <c r="Q37" i="1"/>
  <c r="M30" i="1"/>
  <c r="D42" i="1"/>
  <c r="O28" i="1"/>
  <c r="E42" i="1"/>
  <c r="M26" i="1"/>
  <c r="M24" i="1"/>
  <c r="F42" i="1"/>
  <c r="M28" i="1"/>
  <c r="M33" i="1"/>
  <c r="M22" i="1"/>
  <c r="O16" i="1"/>
  <c r="G42" i="1"/>
  <c r="K42" i="1"/>
  <c r="P16" i="1"/>
  <c r="M10" i="1"/>
  <c r="P10" i="1"/>
  <c r="M35" i="1"/>
  <c r="M32" i="1"/>
  <c r="M31" i="1"/>
  <c r="Q28" i="1"/>
  <c r="M29" i="1"/>
  <c r="M18" i="1"/>
  <c r="M23" i="1"/>
  <c r="M27" i="1"/>
  <c r="M21" i="1"/>
  <c r="L42" i="1"/>
  <c r="J42" i="1"/>
  <c r="I42" i="1"/>
  <c r="H15" i="1"/>
  <c r="C15" i="1"/>
  <c r="O42" i="1" l="1"/>
  <c r="Q42" i="1"/>
  <c r="M37" i="1"/>
  <c r="P42" i="1"/>
  <c r="M16" i="1"/>
  <c r="C42" i="1"/>
  <c r="H42" i="1"/>
  <c r="M15" i="1"/>
  <c r="M42" i="1" l="1"/>
  <c r="C38" i="1"/>
  <c r="H38" i="1"/>
  <c r="M38" i="1" l="1"/>
  <c r="H34" i="1"/>
  <c r="C34" i="1"/>
  <c r="M34" i="1" l="1"/>
</calcChain>
</file>

<file path=xl/sharedStrings.xml><?xml version="1.0" encoding="utf-8"?>
<sst xmlns="http://schemas.openxmlformats.org/spreadsheetml/2006/main" count="64" uniqueCount="52">
  <si>
    <t xml:space="preserve">Наименование подпрограммы </t>
  </si>
  <si>
    <t>Мероприятия, входящие в план мероприятий программы</t>
  </si>
  <si>
    <t>Всего</t>
  </si>
  <si>
    <t>Федеральный бюджет</t>
  </si>
  <si>
    <t>Областной бюджет</t>
  </si>
  <si>
    <t>Местный бюджет</t>
  </si>
  <si>
    <t>В том числе:</t>
  </si>
  <si>
    <t>о реализации мероприятий муниципальной программы</t>
  </si>
  <si>
    <t>О Т Ч Е Т</t>
  </si>
  <si>
    <t>Исполнитель:</t>
  </si>
  <si>
    <t>Расходы на содержание муниципальных казенных учреждений культуры (01 00200)</t>
  </si>
  <si>
    <t>Расходы на содержание муниципальных казенных   библиотек (02 00210)</t>
  </si>
  <si>
    <t>Расходы на организация и проведение культурно-массовых мероприятий (03 01720)</t>
  </si>
  <si>
    <t>Проектирование и строительство ДК Скреблово ( 07 00730; 07 05120: 07 70660;  07 S0660)</t>
  </si>
  <si>
    <t>Реализация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поселений"(03 74390, 03 S4390)</t>
  </si>
  <si>
    <t>Глава администрации</t>
  </si>
  <si>
    <t>Расходы на мероприятия по предупреждению и ликвидации последствий чрезвычайных ситуаций и стихийных бедствий (01 01170)</t>
  </si>
  <si>
    <t>Обеспечение устойчивого функционирования жилищно-коммунального хозяйства в Серебрянском сельском поселении Лужского муниципального района (22 2)</t>
  </si>
  <si>
    <t>Развитие культуры, физической культуры и спорта в Серебрянском сельском поселении Лужского муниципального района (22 1)</t>
  </si>
  <si>
    <t>Развитие автомобильных дорог в Серебрянском сельском поселении Лужского муниципального района (22 3)</t>
  </si>
  <si>
    <t>Безопасность Серебрянского сельского поселения Лужского муниципального района (22 4)</t>
  </si>
  <si>
    <t>С.А. Пальок</t>
  </si>
  <si>
    <t xml:space="preserve">Егорова Александра Владимировна </t>
  </si>
  <si>
    <t>Степень соответствия запланированному уровню затрат и эффективности использования средств местного бюджета и иных источников ресурсного обеспечения муниципальной программы (%)                                                             Уф=Фф/Фп*100%</t>
  </si>
  <si>
    <t>Расходы на мероприятия по учету и обслуживанию уличного освещения поселения (05 01600)</t>
  </si>
  <si>
    <t>Расходы на мероприятия по строительству и реконструкции объектов водоснабжения, водоотведения и очистки сточных вод  ( 03 01590) и на содержание объектов водоснабжения ( 03 01590)</t>
  </si>
  <si>
    <t>Расходы на обеспечение участия в работе по капитальному и текущему ремонту элементов МКД (07 02310)</t>
  </si>
  <si>
    <t>Расходы на мероприятия по укреплению пожарной безопасности на территории поселения (04 01220)</t>
  </si>
  <si>
    <t>Расходы на мероприятия по обслуживанию и содержанию автомобильных дорог (01 01150)</t>
  </si>
  <si>
    <t xml:space="preserve"> Расходы на проведение инвентаризации и оформление технических и кадастровых паспортов дорог местного значения ( 02 01160)</t>
  </si>
  <si>
    <t>Обеспечение выплат стимулирующего характера работникам муниципальных учреждений культуры (01 S0360)</t>
  </si>
  <si>
    <t>Прочие источники</t>
  </si>
  <si>
    <t>На реализацию мероприятий по борьбе с  борщевиком Сосновского (06 S4310)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</si>
  <si>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услуг( 01 00650)</t>
  </si>
  <si>
    <t xml:space="preserve">Расходы на мероприятия по капитальному ремонту и ремонту автомобильных дорог общего пользования местного значения ( 03 01650)   </t>
  </si>
  <si>
    <t>Капитальный ремонт и ремонт автомобильных дорог общего пользования местного значения ( 03 S0140)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</si>
  <si>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 ( 03 S4660)</t>
  </si>
  <si>
    <t>Расходы на мероприятия по предупреждению и ликвидации последствий чрезвычайных ситуаций и стихийных бедствий ( 04 01170)</t>
  </si>
  <si>
    <t>Реализация областного закона от 28 декабря 2018 года № 147-оз "О старостах сельских населенных пунктов Ленинградской области 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 (06 S4770)</t>
  </si>
  <si>
    <t>Реализация областного закона от 28 декабря 2018 года № 147-оз "О старостах сельских населенных пунктов Ленинградской области 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 (03 S4770)</t>
  </si>
  <si>
    <r>
      <rPr>
        <b/>
        <sz val="14"/>
        <color theme="1"/>
        <rFont val="Times New Roman"/>
        <family val="1"/>
        <charset val="204"/>
      </rPr>
      <t>за 2020 год</t>
    </r>
    <r>
      <rPr>
        <sz val="14"/>
        <color theme="1"/>
        <rFont val="Times New Roman"/>
        <family val="1"/>
        <charset val="204"/>
      </rPr>
      <t xml:space="preserve"> </t>
    </r>
  </si>
  <si>
    <t>Объем финансирования                                                                                     План на 2020 год ( тыс.руб)</t>
  </si>
  <si>
    <t>Объем финансирования                                                                                     Факт 2020 года тыс.руб)</t>
  </si>
  <si>
    <t>"Устойчивое развитие территории Серебрянского сельского поселения"за период 2020-2022 годов"</t>
  </si>
  <si>
    <t>Расходы на мероприятия по поготовке объектов теплоснабжения к отопительному сезону на территории поселения (02 S0160 )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</si>
  <si>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 ( 05 S4660)</t>
  </si>
  <si>
    <t>Расходы на прочие мероприятия по благоустройству поселений ( 06 01620)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</si>
  <si>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  ( 06 S4840)</t>
  </si>
  <si>
    <t>Расходы на мероприятия по созданию мест ( площадок) накопления твердых коммунальных отходов ( 06 S4790)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</si>
  <si>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  ( 03 S4840)</t>
  </si>
  <si>
    <t>Расходы  на мероприятия по укреплению  пожарной безопасности     ( 04 01220)</t>
  </si>
  <si>
    <t>ИТОГО по 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</si>
</sst>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?"/>
    <numFmt numFmtId="166" formatCode="00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6E0EC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top" wrapText="1" shrinkToFit="1"/>
    </xf>
    <xf numFmtId="0" fontId="2" fillId="0" borderId="1" xfId="0" applyFont="1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vertical="top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164" fontId="11" fillId="2" borderId="1" xfId="0" applyNumberFormat="1" applyFont="1" applyFill="1" applyBorder="1" applyAlignment="1">
      <alignment horizontal="center" vertical="center" wrapText="1" shrinkToFit="1"/>
    </xf>
    <xf numFmtId="164" fontId="12" fillId="3" borderId="1" xfId="0" applyNumberFormat="1" applyFont="1" applyFill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 shrinkToFit="1"/>
    </xf>
    <xf numFmtId="165" fontId="13" fillId="0" borderId="1" xfId="0" applyNumberFormat="1" applyFont="1" applyFill="1" applyBorder="1" applyAlignment="1">
      <alignment horizontal="left" vertical="top" wrapText="1"/>
    </xf>
    <xf numFmtId="0" fontId="0" fillId="0" borderId="0" xfId="0" applyAlignment="1"/>
    <xf numFmtId="0" fontId="7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7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tabSelected="1" showWhiteSpace="0" zoomScaleNormal="100" zoomScalePageLayoutView="110" workbookViewId="0">
      <selection sqref="A1:O2"/>
    </sheetView>
  </sheetViews>
  <sheetFormatPr defaultRowHeight="15.75" x14ac:dyDescent="0.25"/>
  <cols>
    <col min="1" max="1" width="21.85546875" style="1" customWidth="1"/>
    <col min="2" max="2" width="22.140625" style="1" customWidth="1"/>
    <col min="3" max="3" width="7.5703125" style="1" customWidth="1"/>
    <col min="4" max="4" width="8.5703125" style="1" customWidth="1"/>
    <col min="5" max="5" width="9.5703125" style="1" customWidth="1"/>
    <col min="6" max="7" width="8.7109375" style="1" customWidth="1"/>
    <col min="8" max="8" width="7.140625" style="1" customWidth="1"/>
    <col min="9" max="9" width="7.85546875" style="1" customWidth="1"/>
    <col min="10" max="11" width="7.7109375" style="1" customWidth="1"/>
    <col min="12" max="12" width="10.5703125" style="1" customWidth="1"/>
    <col min="13" max="13" width="7.5703125" style="20" customWidth="1"/>
    <col min="14" max="14" width="8.85546875" style="20" customWidth="1"/>
    <col min="15" max="16" width="8.140625" style="20" customWidth="1"/>
    <col min="17" max="17" width="8.85546875" style="20" customWidth="1"/>
    <col min="18" max="16384" width="9.140625" style="1"/>
  </cols>
  <sheetData>
    <row r="1" spans="1:26" ht="18.75" x14ac:dyDescent="0.3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26" ht="18.75" x14ac:dyDescent="0.3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9"/>
      <c r="N2" s="49"/>
      <c r="O2" s="49"/>
      <c r="P2" s="29"/>
      <c r="Q2" s="1"/>
    </row>
    <row r="3" spans="1:26" ht="18.75" x14ac:dyDescent="0.3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9"/>
      <c r="N3" s="49"/>
      <c r="O3" s="49"/>
      <c r="P3" s="49"/>
      <c r="Q3" s="49"/>
    </row>
    <row r="4" spans="1:26" ht="18.75" x14ac:dyDescent="0.3">
      <c r="A4" s="48" t="s">
        <v>40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1"/>
      <c r="N4" s="1"/>
      <c r="O4" s="1"/>
      <c r="P4" s="1"/>
      <c r="Q4" s="1"/>
    </row>
    <row r="5" spans="1:26" x14ac:dyDescent="0.25">
      <c r="L5" s="17"/>
      <c r="M5"/>
      <c r="N5"/>
      <c r="O5"/>
      <c r="P5"/>
      <c r="Q5" s="18"/>
    </row>
    <row r="6" spans="1:26" ht="72.75" customHeight="1" x14ac:dyDescent="0.25">
      <c r="A6" s="47" t="s">
        <v>0</v>
      </c>
      <c r="B6" s="47" t="s">
        <v>1</v>
      </c>
      <c r="C6" s="39" t="s">
        <v>41</v>
      </c>
      <c r="D6" s="40"/>
      <c r="E6" s="40"/>
      <c r="F6" s="40"/>
      <c r="G6" s="41"/>
      <c r="H6" s="47" t="s">
        <v>42</v>
      </c>
      <c r="I6" s="47"/>
      <c r="J6" s="47"/>
      <c r="K6" s="47"/>
      <c r="L6" s="47"/>
      <c r="M6" s="50" t="s">
        <v>23</v>
      </c>
      <c r="N6" s="50"/>
      <c r="O6" s="50"/>
      <c r="P6" s="50"/>
      <c r="Q6" s="50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47"/>
      <c r="B7" s="47"/>
      <c r="C7" s="46" t="s">
        <v>2</v>
      </c>
      <c r="D7" s="42" t="s">
        <v>6</v>
      </c>
      <c r="E7" s="43"/>
      <c r="F7" s="43"/>
      <c r="G7" s="41"/>
      <c r="H7" s="46" t="s">
        <v>2</v>
      </c>
      <c r="I7" s="46" t="s">
        <v>6</v>
      </c>
      <c r="J7" s="46"/>
      <c r="K7" s="46"/>
      <c r="L7" s="46"/>
      <c r="M7" s="51" t="s">
        <v>2</v>
      </c>
      <c r="N7" s="51" t="s">
        <v>6</v>
      </c>
      <c r="O7" s="51"/>
      <c r="P7" s="51"/>
      <c r="Q7" s="51"/>
      <c r="R7" s="2"/>
      <c r="S7" s="2"/>
      <c r="T7" s="2"/>
      <c r="U7" s="2"/>
      <c r="V7" s="2"/>
      <c r="W7" s="2"/>
      <c r="X7" s="2"/>
      <c r="Y7" s="2"/>
      <c r="Z7" s="2"/>
    </row>
    <row r="8" spans="1:26" ht="61.5" customHeight="1" x14ac:dyDescent="0.25">
      <c r="A8" s="47"/>
      <c r="B8" s="47"/>
      <c r="C8" s="46"/>
      <c r="D8" s="21" t="s">
        <v>3</v>
      </c>
      <c r="E8" s="21" t="s">
        <v>4</v>
      </c>
      <c r="F8" s="21" t="s">
        <v>5</v>
      </c>
      <c r="G8" s="32" t="s">
        <v>31</v>
      </c>
      <c r="H8" s="46"/>
      <c r="I8" s="21" t="s">
        <v>3</v>
      </c>
      <c r="J8" s="21" t="s">
        <v>4</v>
      </c>
      <c r="K8" s="32" t="s">
        <v>5</v>
      </c>
      <c r="L8" s="32" t="s">
        <v>31</v>
      </c>
      <c r="M8" s="51"/>
      <c r="N8" s="22" t="s">
        <v>3</v>
      </c>
      <c r="O8" s="22" t="s">
        <v>4</v>
      </c>
      <c r="P8" s="31" t="s">
        <v>5</v>
      </c>
      <c r="Q8" s="31" t="s">
        <v>31</v>
      </c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3">
        <v>1</v>
      </c>
      <c r="B9" s="3">
        <v>2</v>
      </c>
      <c r="C9" s="4">
        <v>3</v>
      </c>
      <c r="D9" s="4">
        <v>4</v>
      </c>
      <c r="E9" s="4">
        <v>5</v>
      </c>
      <c r="F9" s="4">
        <v>6</v>
      </c>
      <c r="G9" s="4"/>
      <c r="H9" s="4">
        <v>8</v>
      </c>
      <c r="I9" s="4">
        <v>9</v>
      </c>
      <c r="J9" s="4">
        <v>10</v>
      </c>
      <c r="K9" s="4"/>
      <c r="L9" s="4">
        <v>11</v>
      </c>
      <c r="M9" s="19">
        <v>8</v>
      </c>
      <c r="N9" s="19">
        <v>9</v>
      </c>
      <c r="O9" s="19">
        <v>10</v>
      </c>
      <c r="P9" s="30"/>
      <c r="Q9" s="19">
        <v>11</v>
      </c>
      <c r="R9" s="2"/>
      <c r="S9" s="2"/>
      <c r="T9" s="2"/>
      <c r="U9" s="2"/>
      <c r="V9" s="2"/>
      <c r="W9" s="2"/>
      <c r="X9" s="2"/>
      <c r="Y9" s="2"/>
      <c r="Z9" s="2"/>
    </row>
    <row r="10" spans="1:26" ht="108.75" customHeight="1" x14ac:dyDescent="0.25">
      <c r="A10" s="9" t="s">
        <v>18</v>
      </c>
      <c r="B10" s="11"/>
      <c r="C10" s="23">
        <f>C11+C12+C14</f>
        <v>3962.2000000000003</v>
      </c>
      <c r="D10" s="23">
        <f t="shared" ref="D10:L10" si="0">D11+D12+D14</f>
        <v>0</v>
      </c>
      <c r="E10" s="23">
        <f t="shared" si="0"/>
        <v>884.7</v>
      </c>
      <c r="F10" s="23">
        <f t="shared" si="0"/>
        <v>3077.5</v>
      </c>
      <c r="G10" s="23">
        <f t="shared" si="0"/>
        <v>0</v>
      </c>
      <c r="H10" s="23">
        <f t="shared" si="0"/>
        <v>3857.6000000000004</v>
      </c>
      <c r="I10" s="23">
        <f t="shared" si="0"/>
        <v>0</v>
      </c>
      <c r="J10" s="23">
        <f t="shared" si="0"/>
        <v>884.7</v>
      </c>
      <c r="K10" s="23">
        <f t="shared" si="0"/>
        <v>2972.9000000000005</v>
      </c>
      <c r="L10" s="23">
        <f t="shared" si="0"/>
        <v>0</v>
      </c>
      <c r="M10" s="24">
        <f t="shared" ref="M10:M30" si="1">H10/C10*100</f>
        <v>97.360052496088031</v>
      </c>
      <c r="N10" s="24">
        <v>0</v>
      </c>
      <c r="O10" s="24">
        <f>J10/E10*100</f>
        <v>100</v>
      </c>
      <c r="P10" s="24">
        <f>K10/F10*100</f>
        <v>96.601137286758757</v>
      </c>
      <c r="Q10" s="24">
        <v>99.9</v>
      </c>
      <c r="R10" s="2"/>
      <c r="S10" s="2"/>
      <c r="T10" s="2"/>
      <c r="U10" s="2"/>
      <c r="V10" s="2"/>
      <c r="W10" s="2"/>
      <c r="X10" s="2"/>
      <c r="Y10" s="2"/>
      <c r="Z10" s="2"/>
    </row>
    <row r="11" spans="1:26" ht="57" customHeight="1" x14ac:dyDescent="0.25">
      <c r="A11" s="12"/>
      <c r="B11" s="10" t="s">
        <v>10</v>
      </c>
      <c r="C11" s="25">
        <v>2032.5</v>
      </c>
      <c r="D11" s="25">
        <v>0</v>
      </c>
      <c r="E11" s="25">
        <v>0</v>
      </c>
      <c r="F11" s="25">
        <v>2032.5</v>
      </c>
      <c r="G11" s="25">
        <v>0</v>
      </c>
      <c r="H11" s="25">
        <v>1928.4</v>
      </c>
      <c r="I11" s="25">
        <v>0</v>
      </c>
      <c r="J11" s="25">
        <v>0</v>
      </c>
      <c r="K11" s="25">
        <v>1928.4</v>
      </c>
      <c r="L11" s="25">
        <v>0</v>
      </c>
      <c r="M11" s="24">
        <f>H11/C11*100</f>
        <v>94.878228782287835</v>
      </c>
      <c r="N11" s="24">
        <v>0</v>
      </c>
      <c r="O11" s="24">
        <v>0</v>
      </c>
      <c r="P11" s="24">
        <f>K11/F11*100</f>
        <v>94.878228782287835</v>
      </c>
      <c r="Q11" s="24">
        <v>0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ht="51.75" customHeight="1" x14ac:dyDescent="0.25">
      <c r="A12" s="3"/>
      <c r="B12" s="10" t="s">
        <v>11</v>
      </c>
      <c r="C12" s="25">
        <v>160.30000000000001</v>
      </c>
      <c r="D12" s="25">
        <v>0</v>
      </c>
      <c r="E12" s="25">
        <v>0</v>
      </c>
      <c r="F12" s="25">
        <v>160.30000000000001</v>
      </c>
      <c r="G12" s="25">
        <v>0</v>
      </c>
      <c r="H12" s="25">
        <v>159.80000000000001</v>
      </c>
      <c r="I12" s="25">
        <v>0</v>
      </c>
      <c r="J12" s="25">
        <v>0</v>
      </c>
      <c r="K12" s="25">
        <v>159.80000000000001</v>
      </c>
      <c r="L12" s="25">
        <v>0</v>
      </c>
      <c r="M12" s="24">
        <f t="shared" si="1"/>
        <v>99.688084840923267</v>
      </c>
      <c r="N12" s="24">
        <v>0</v>
      </c>
      <c r="O12" s="24">
        <v>0</v>
      </c>
      <c r="P12" s="24">
        <f>K12/F12*100</f>
        <v>99.688084840923267</v>
      </c>
      <c r="Q12" s="24">
        <v>0</v>
      </c>
      <c r="R12" s="2"/>
      <c r="S12" s="2"/>
      <c r="T12" s="2"/>
      <c r="U12" s="2"/>
      <c r="V12" s="2"/>
      <c r="W12" s="2"/>
      <c r="X12" s="2"/>
      <c r="Y12" s="2"/>
      <c r="Z12" s="2"/>
    </row>
    <row r="13" spans="1:26" ht="0.75" customHeight="1" x14ac:dyDescent="0.25">
      <c r="A13" s="3"/>
      <c r="B13" s="10" t="s">
        <v>12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 t="e">
        <f t="shared" si="1"/>
        <v>#DIV/0!</v>
      </c>
      <c r="N13" s="24">
        <v>0</v>
      </c>
      <c r="O13" s="24" t="e">
        <f t="shared" ref="O13:O34" si="2">J13/E13*100</f>
        <v>#DIV/0!</v>
      </c>
      <c r="P13" s="24"/>
      <c r="Q13" s="24" t="e">
        <f>L13/F13*100</f>
        <v>#DIV/0!</v>
      </c>
      <c r="R13" s="2"/>
      <c r="S13" s="2"/>
      <c r="T13" s="2"/>
      <c r="U13" s="2"/>
      <c r="V13" s="2"/>
      <c r="W13" s="2"/>
      <c r="X13" s="2"/>
      <c r="Y13" s="2"/>
      <c r="Z13" s="2"/>
    </row>
    <row r="14" spans="1:26" ht="85.5" customHeight="1" x14ac:dyDescent="0.25">
      <c r="A14" s="12"/>
      <c r="B14" s="10" t="s">
        <v>30</v>
      </c>
      <c r="C14" s="25">
        <v>1769.4</v>
      </c>
      <c r="D14" s="25">
        <v>0</v>
      </c>
      <c r="E14" s="25">
        <v>884.7</v>
      </c>
      <c r="F14" s="25">
        <v>884.7</v>
      </c>
      <c r="G14" s="25">
        <v>0</v>
      </c>
      <c r="H14" s="25">
        <v>1769.4</v>
      </c>
      <c r="I14" s="25">
        <v>0</v>
      </c>
      <c r="J14" s="25">
        <v>884.7</v>
      </c>
      <c r="K14" s="25">
        <v>884.7</v>
      </c>
      <c r="L14" s="25">
        <v>0</v>
      </c>
      <c r="M14" s="24">
        <f t="shared" si="1"/>
        <v>100</v>
      </c>
      <c r="N14" s="24">
        <v>0</v>
      </c>
      <c r="O14" s="24">
        <f>J14/E14*100</f>
        <v>100</v>
      </c>
      <c r="P14" s="24">
        <f>K14/F14*100</f>
        <v>100</v>
      </c>
      <c r="Q14" s="24">
        <v>0</v>
      </c>
      <c r="R14" s="2"/>
      <c r="S14" s="2"/>
      <c r="T14" s="2"/>
      <c r="U14" s="2"/>
      <c r="V14" s="2"/>
      <c r="W14" s="2"/>
      <c r="X14" s="2"/>
      <c r="Y14" s="2"/>
      <c r="Z14" s="2"/>
    </row>
    <row r="15" spans="1:26" ht="60" hidden="1" customHeight="1" x14ac:dyDescent="0.25">
      <c r="A15" s="3"/>
      <c r="B15" s="10" t="s">
        <v>13</v>
      </c>
      <c r="C15" s="25" t="e">
        <f>D15+E15+F15+#REF!</f>
        <v>#REF!</v>
      </c>
      <c r="D15" s="25"/>
      <c r="E15" s="25">
        <v>651</v>
      </c>
      <c r="F15" s="25">
        <v>858.8</v>
      </c>
      <c r="G15" s="25"/>
      <c r="H15" s="25" t="e">
        <f>I15+J15+L15+#REF!</f>
        <v>#REF!</v>
      </c>
      <c r="I15" s="25"/>
      <c r="J15" s="25">
        <v>651</v>
      </c>
      <c r="K15" s="25"/>
      <c r="L15" s="25">
        <v>670.5</v>
      </c>
      <c r="M15" s="24" t="e">
        <f t="shared" si="1"/>
        <v>#REF!</v>
      </c>
      <c r="N15" s="24">
        <v>0</v>
      </c>
      <c r="O15" s="24">
        <f t="shared" si="2"/>
        <v>100</v>
      </c>
      <c r="P15" s="24"/>
      <c r="Q15" s="24">
        <f>L15/F15*100</f>
        <v>78.074056823474621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ht="116.25" customHeight="1" x14ac:dyDescent="0.25">
      <c r="A16" s="5" t="s">
        <v>17</v>
      </c>
      <c r="B16" s="13"/>
      <c r="C16" s="23">
        <f>C17+C19+C20+C21+C22+C23+C24+C26+C27+C18+C25</f>
        <v>7875.5000000000009</v>
      </c>
      <c r="D16" s="23">
        <f t="shared" ref="D16:L16" si="3">D17+D19+D20+D21+D22+D23+D24+D26+D27+D18+D25</f>
        <v>0</v>
      </c>
      <c r="E16" s="23">
        <f t="shared" si="3"/>
        <v>4759.7000000000007</v>
      </c>
      <c r="F16" s="23">
        <f t="shared" si="3"/>
        <v>2641.6000000000004</v>
      </c>
      <c r="G16" s="23">
        <f t="shared" si="3"/>
        <v>474.2</v>
      </c>
      <c r="H16" s="23">
        <f t="shared" si="3"/>
        <v>7479.1</v>
      </c>
      <c r="I16" s="23">
        <f t="shared" si="3"/>
        <v>0</v>
      </c>
      <c r="J16" s="23">
        <f t="shared" si="3"/>
        <v>4734.2000000000007</v>
      </c>
      <c r="K16" s="23">
        <f t="shared" si="3"/>
        <v>2435.8000000000002</v>
      </c>
      <c r="L16" s="23">
        <f t="shared" si="3"/>
        <v>309.10000000000002</v>
      </c>
      <c r="M16" s="24">
        <f t="shared" si="1"/>
        <v>94.96666878293442</v>
      </c>
      <c r="N16" s="24">
        <v>0</v>
      </c>
      <c r="O16" s="24">
        <f>J16/E16*100</f>
        <v>99.464251948652233</v>
      </c>
      <c r="P16" s="24">
        <f>K16/F16*100</f>
        <v>92.209267110841907</v>
      </c>
      <c r="Q16" s="24">
        <f>L16/G16*100</f>
        <v>65.183466891606926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95.25" customHeight="1" x14ac:dyDescent="0.25">
      <c r="A17" s="3"/>
      <c r="B17" s="10" t="s">
        <v>26</v>
      </c>
      <c r="C17" s="25">
        <v>565.29999999999995</v>
      </c>
      <c r="D17" s="25">
        <v>0</v>
      </c>
      <c r="E17" s="25">
        <v>0</v>
      </c>
      <c r="F17" s="25">
        <v>565.29999999999995</v>
      </c>
      <c r="G17" s="25">
        <v>0</v>
      </c>
      <c r="H17" s="25">
        <v>462.1</v>
      </c>
      <c r="I17" s="25">
        <v>0</v>
      </c>
      <c r="J17" s="25">
        <v>0</v>
      </c>
      <c r="K17" s="25">
        <v>462.1</v>
      </c>
      <c r="L17" s="25">
        <v>0</v>
      </c>
      <c r="M17" s="24">
        <f t="shared" si="1"/>
        <v>81.744206615956145</v>
      </c>
      <c r="N17" s="24">
        <v>0</v>
      </c>
      <c r="O17" s="24">
        <v>0</v>
      </c>
      <c r="P17" s="24">
        <f t="shared" ref="P17:P23" si="4">K17/F17*100</f>
        <v>81.744206615956145</v>
      </c>
      <c r="Q17" s="24">
        <f>L17/F17*100</f>
        <v>0</v>
      </c>
      <c r="R17" s="2"/>
      <c r="S17" s="2"/>
      <c r="T17" s="2"/>
      <c r="U17" s="2"/>
      <c r="V17" s="2"/>
      <c r="W17" s="2"/>
      <c r="X17" s="2"/>
      <c r="Y17" s="2"/>
      <c r="Z17" s="2"/>
    </row>
    <row r="18" spans="1:26" ht="127.5" customHeight="1" x14ac:dyDescent="0.25">
      <c r="A18" s="33"/>
      <c r="B18" s="35" t="s">
        <v>33</v>
      </c>
      <c r="C18" s="25">
        <v>550</v>
      </c>
      <c r="D18" s="25">
        <v>0</v>
      </c>
      <c r="E18" s="25">
        <v>0</v>
      </c>
      <c r="F18" s="25">
        <v>550</v>
      </c>
      <c r="G18" s="25">
        <v>0</v>
      </c>
      <c r="H18" s="25">
        <v>550</v>
      </c>
      <c r="I18" s="25">
        <v>0</v>
      </c>
      <c r="J18" s="25">
        <v>0</v>
      </c>
      <c r="K18" s="25">
        <v>550</v>
      </c>
      <c r="L18" s="25">
        <v>0</v>
      </c>
      <c r="M18" s="24">
        <f t="shared" si="1"/>
        <v>100</v>
      </c>
      <c r="N18" s="24">
        <v>0</v>
      </c>
      <c r="O18" s="24">
        <v>0</v>
      </c>
      <c r="P18" s="24">
        <f t="shared" si="4"/>
        <v>100</v>
      </c>
      <c r="Q18" s="24">
        <v>0</v>
      </c>
      <c r="R18" s="2"/>
      <c r="S18" s="2"/>
      <c r="T18" s="2"/>
      <c r="U18" s="2"/>
      <c r="V18" s="2"/>
      <c r="W18" s="2"/>
      <c r="X18" s="2"/>
      <c r="Y18" s="2"/>
      <c r="Z18" s="2"/>
    </row>
    <row r="19" spans="1:26" ht="89.25" customHeight="1" x14ac:dyDescent="0.25">
      <c r="A19" s="3"/>
      <c r="B19" s="10" t="s">
        <v>44</v>
      </c>
      <c r="C19" s="25">
        <f>E19+F19+G19</f>
        <v>3437.2</v>
      </c>
      <c r="D19" s="25">
        <v>0</v>
      </c>
      <c r="E19" s="25">
        <v>3125</v>
      </c>
      <c r="F19" s="25">
        <v>0</v>
      </c>
      <c r="G19" s="25">
        <v>312.2</v>
      </c>
      <c r="H19" s="25">
        <f>I19+J19+K19+L19</f>
        <v>3434.1</v>
      </c>
      <c r="I19" s="25">
        <v>0</v>
      </c>
      <c r="J19" s="25">
        <v>3125</v>
      </c>
      <c r="K19" s="25">
        <v>0</v>
      </c>
      <c r="L19" s="25">
        <v>309.10000000000002</v>
      </c>
      <c r="M19" s="24">
        <f t="shared" si="1"/>
        <v>99.909810310718029</v>
      </c>
      <c r="N19" s="24">
        <v>0</v>
      </c>
      <c r="O19" s="24">
        <f>J19/E19*100</f>
        <v>100</v>
      </c>
      <c r="P19" s="24">
        <v>0</v>
      </c>
      <c r="Q19" s="24">
        <f>L19/G19*100</f>
        <v>99.007046764894312</v>
      </c>
      <c r="R19" s="2"/>
      <c r="S19" s="2"/>
      <c r="T19" s="2"/>
      <c r="U19" s="2"/>
      <c r="V19" s="2"/>
      <c r="W19" s="2"/>
      <c r="X19" s="2"/>
      <c r="Y19" s="2"/>
      <c r="Z19" s="2"/>
    </row>
    <row r="20" spans="1:26" ht="117" customHeight="1" x14ac:dyDescent="0.25">
      <c r="A20" s="3"/>
      <c r="B20" s="10" t="s">
        <v>25</v>
      </c>
      <c r="C20" s="25">
        <f>D20+E20+F20+G20</f>
        <v>78.900000000000006</v>
      </c>
      <c r="D20" s="25">
        <v>0</v>
      </c>
      <c r="E20" s="25">
        <v>0</v>
      </c>
      <c r="F20" s="25">
        <v>78.900000000000006</v>
      </c>
      <c r="G20" s="25">
        <v>0</v>
      </c>
      <c r="H20" s="25">
        <f>I20+J20+K20+L20</f>
        <v>78.900000000000006</v>
      </c>
      <c r="I20" s="25">
        <v>0</v>
      </c>
      <c r="J20" s="25">
        <v>0</v>
      </c>
      <c r="K20" s="25">
        <v>78.900000000000006</v>
      </c>
      <c r="L20" s="25">
        <v>0</v>
      </c>
      <c r="M20" s="24">
        <f t="shared" si="1"/>
        <v>100</v>
      </c>
      <c r="N20" s="24">
        <v>0</v>
      </c>
      <c r="O20" s="24">
        <v>0</v>
      </c>
      <c r="P20" s="24">
        <f t="shared" si="4"/>
        <v>100</v>
      </c>
      <c r="Q20" s="24">
        <f>L20/F20*100</f>
        <v>0</v>
      </c>
      <c r="R20" s="2"/>
      <c r="S20" s="2"/>
      <c r="T20" s="2"/>
      <c r="U20" s="2"/>
      <c r="V20" s="2"/>
      <c r="W20" s="2"/>
      <c r="X20" s="2"/>
      <c r="Y20" s="2"/>
      <c r="Z20" s="2"/>
    </row>
    <row r="21" spans="1:26" ht="70.5" customHeight="1" x14ac:dyDescent="0.25">
      <c r="A21" s="3"/>
      <c r="B21" s="10" t="s">
        <v>24</v>
      </c>
      <c r="C21" s="25">
        <f t="shared" ref="C21:C27" si="5">D21+E21+F21+G21</f>
        <v>666.7</v>
      </c>
      <c r="D21" s="25">
        <v>0</v>
      </c>
      <c r="E21" s="25">
        <v>0</v>
      </c>
      <c r="F21" s="25">
        <v>666.7</v>
      </c>
      <c r="G21" s="25">
        <v>0</v>
      </c>
      <c r="H21" s="25">
        <f>I21+J21+K21+L21</f>
        <v>583.1</v>
      </c>
      <c r="I21" s="25">
        <v>0</v>
      </c>
      <c r="J21" s="25">
        <v>0</v>
      </c>
      <c r="K21" s="25">
        <v>583.1</v>
      </c>
      <c r="L21" s="25">
        <v>0</v>
      </c>
      <c r="M21" s="24">
        <f t="shared" si="1"/>
        <v>87.460626968651567</v>
      </c>
      <c r="N21" s="24">
        <v>0</v>
      </c>
      <c r="O21" s="24">
        <v>0</v>
      </c>
      <c r="P21" s="24">
        <f t="shared" si="4"/>
        <v>87.460626968651567</v>
      </c>
      <c r="Q21" s="24">
        <f>L21/F21*100</f>
        <v>0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179.25" customHeight="1" x14ac:dyDescent="0.25">
      <c r="A22" s="33"/>
      <c r="B22" s="35" t="s">
        <v>45</v>
      </c>
      <c r="C22" s="25">
        <f t="shared" si="5"/>
        <v>474.3</v>
      </c>
      <c r="D22" s="25">
        <v>0</v>
      </c>
      <c r="E22" s="25">
        <v>450.6</v>
      </c>
      <c r="F22" s="25">
        <v>23.7</v>
      </c>
      <c r="G22" s="25">
        <v>0</v>
      </c>
      <c r="H22" s="25">
        <f t="shared" ref="H22:H27" si="6">I22+J22+K22+L22</f>
        <v>474.3</v>
      </c>
      <c r="I22" s="25">
        <v>0</v>
      </c>
      <c r="J22" s="25">
        <v>450.6</v>
      </c>
      <c r="K22" s="25">
        <v>23.7</v>
      </c>
      <c r="L22" s="25">
        <v>0</v>
      </c>
      <c r="M22" s="24">
        <f t="shared" si="1"/>
        <v>100</v>
      </c>
      <c r="N22" s="24">
        <v>0</v>
      </c>
      <c r="O22" s="24">
        <f>J22/E22*100</f>
        <v>100</v>
      </c>
      <c r="P22" s="24">
        <f t="shared" si="4"/>
        <v>100</v>
      </c>
      <c r="Q22" s="24"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 spans="1:26" ht="69" customHeight="1" x14ac:dyDescent="0.25">
      <c r="A23" s="3"/>
      <c r="B23" s="10" t="s">
        <v>46</v>
      </c>
      <c r="C23" s="25">
        <f t="shared" si="5"/>
        <v>551.79999999999995</v>
      </c>
      <c r="D23" s="25">
        <v>0</v>
      </c>
      <c r="E23" s="25">
        <v>0</v>
      </c>
      <c r="F23" s="25">
        <v>551.79999999999995</v>
      </c>
      <c r="G23" s="25">
        <v>0</v>
      </c>
      <c r="H23" s="25">
        <f t="shared" si="6"/>
        <v>532.79999999999995</v>
      </c>
      <c r="I23" s="25">
        <v>0</v>
      </c>
      <c r="J23" s="25">
        <v>0</v>
      </c>
      <c r="K23" s="25">
        <v>532.79999999999995</v>
      </c>
      <c r="L23" s="25">
        <v>0</v>
      </c>
      <c r="M23" s="24">
        <f t="shared" si="1"/>
        <v>96.556723450525553</v>
      </c>
      <c r="N23" s="24">
        <v>0</v>
      </c>
      <c r="O23" s="24">
        <v>0</v>
      </c>
      <c r="P23" s="24">
        <f t="shared" si="4"/>
        <v>96.556723450525553</v>
      </c>
      <c r="Q23" s="24">
        <v>0</v>
      </c>
      <c r="R23" s="2"/>
      <c r="S23" s="2"/>
      <c r="T23" s="2"/>
      <c r="U23" s="2"/>
      <c r="V23" s="2"/>
      <c r="W23" s="2"/>
      <c r="X23" s="2"/>
      <c r="Y23" s="2"/>
      <c r="Z23" s="2"/>
    </row>
    <row r="24" spans="1:26" ht="85.5" customHeight="1" x14ac:dyDescent="0.25">
      <c r="A24" s="3"/>
      <c r="B24" s="10" t="s">
        <v>48</v>
      </c>
      <c r="C24" s="25">
        <f t="shared" si="5"/>
        <v>162</v>
      </c>
      <c r="D24" s="25">
        <v>0</v>
      </c>
      <c r="E24" s="25">
        <v>0</v>
      </c>
      <c r="F24" s="25">
        <v>0</v>
      </c>
      <c r="G24" s="25">
        <v>162</v>
      </c>
      <c r="H24" s="25">
        <f t="shared" si="6"/>
        <v>0</v>
      </c>
      <c r="I24" s="25">
        <v>0</v>
      </c>
      <c r="J24" s="25">
        <v>0</v>
      </c>
      <c r="K24" s="25">
        <v>0</v>
      </c>
      <c r="L24" s="25">
        <v>0</v>
      </c>
      <c r="M24" s="24">
        <f t="shared" si="1"/>
        <v>0</v>
      </c>
      <c r="N24" s="24">
        <v>0</v>
      </c>
      <c r="O24" s="24">
        <v>0</v>
      </c>
      <c r="P24" s="24">
        <v>0</v>
      </c>
      <c r="Q24" s="24">
        <v>0</v>
      </c>
      <c r="R24" s="2"/>
      <c r="S24" s="2"/>
      <c r="T24" s="2"/>
      <c r="U24" s="2"/>
      <c r="V24" s="2"/>
      <c r="W24" s="2"/>
      <c r="X24" s="2"/>
      <c r="Y24" s="2"/>
      <c r="Z24" s="2"/>
    </row>
    <row r="25" spans="1:26" ht="201.75" customHeight="1" x14ac:dyDescent="0.25">
      <c r="A25" s="38"/>
      <c r="B25" s="10" t="s">
        <v>38</v>
      </c>
      <c r="C25" s="25">
        <f>D25+E25+F25+G25</f>
        <v>245.8</v>
      </c>
      <c r="D25" s="25">
        <v>0</v>
      </c>
      <c r="E25" s="25">
        <v>233.5</v>
      </c>
      <c r="F25" s="25">
        <v>12.3</v>
      </c>
      <c r="G25" s="25">
        <v>0</v>
      </c>
      <c r="H25" s="25">
        <f>I25+J25+K25+L25</f>
        <v>245.8</v>
      </c>
      <c r="I25" s="25">
        <v>0</v>
      </c>
      <c r="J25" s="25">
        <v>233.5</v>
      </c>
      <c r="K25" s="25">
        <v>12.3</v>
      </c>
      <c r="L25" s="25">
        <v>0</v>
      </c>
      <c r="M25" s="24">
        <f t="shared" si="1"/>
        <v>100</v>
      </c>
      <c r="N25" s="24">
        <v>0</v>
      </c>
      <c r="O25" s="24">
        <f>J25/E25*100</f>
        <v>100</v>
      </c>
      <c r="P25" s="24">
        <f t="shared" ref="P25" si="7">K25/F25*100</f>
        <v>100</v>
      </c>
      <c r="Q25" s="24">
        <f>L25/F25*100</f>
        <v>0</v>
      </c>
      <c r="R25" s="2"/>
      <c r="S25" s="2"/>
      <c r="T25" s="2"/>
      <c r="U25" s="2"/>
      <c r="V25" s="2"/>
      <c r="W25" s="2"/>
      <c r="X25" s="2"/>
      <c r="Y25" s="2"/>
      <c r="Z25" s="2"/>
    </row>
    <row r="26" spans="1:26" ht="134.25" customHeight="1" x14ac:dyDescent="0.25">
      <c r="A26" s="3"/>
      <c r="B26" s="36" t="s">
        <v>47</v>
      </c>
      <c r="C26" s="25">
        <f t="shared" si="5"/>
        <v>736.8</v>
      </c>
      <c r="D26" s="25">
        <v>0</v>
      </c>
      <c r="E26" s="25">
        <f>200+500</f>
        <v>700</v>
      </c>
      <c r="F26" s="25">
        <f>10.5+15.8+10.5</f>
        <v>36.799999999999997</v>
      </c>
      <c r="G26" s="25">
        <v>0</v>
      </c>
      <c r="H26" s="25">
        <f t="shared" si="6"/>
        <v>736.8</v>
      </c>
      <c r="I26" s="25">
        <v>0</v>
      </c>
      <c r="J26" s="25">
        <f>200+500</f>
        <v>700</v>
      </c>
      <c r="K26" s="25">
        <v>36.799999999999997</v>
      </c>
      <c r="L26" s="25">
        <v>0</v>
      </c>
      <c r="M26" s="24">
        <f t="shared" si="1"/>
        <v>100</v>
      </c>
      <c r="N26" s="24">
        <v>0</v>
      </c>
      <c r="O26" s="24">
        <f>J26/E26*100</f>
        <v>100</v>
      </c>
      <c r="P26" s="24">
        <f t="shared" ref="P26:P32" si="8">K26/F26*100</f>
        <v>100</v>
      </c>
      <c r="Q26" s="24">
        <f>L26/F26*100</f>
        <v>0</v>
      </c>
      <c r="R26" s="2"/>
      <c r="S26" s="2"/>
      <c r="T26" s="2"/>
      <c r="U26" s="2"/>
      <c r="V26" s="2"/>
      <c r="W26" s="2"/>
      <c r="X26" s="2"/>
      <c r="Y26" s="2"/>
      <c r="Z26" s="2"/>
    </row>
    <row r="27" spans="1:26" ht="69" customHeight="1" x14ac:dyDescent="0.25">
      <c r="A27" s="3"/>
      <c r="B27" s="10" t="s">
        <v>32</v>
      </c>
      <c r="C27" s="25">
        <f t="shared" si="5"/>
        <v>406.7</v>
      </c>
      <c r="D27" s="25">
        <v>0</v>
      </c>
      <c r="E27" s="25">
        <v>250.6</v>
      </c>
      <c r="F27" s="25">
        <v>156.1</v>
      </c>
      <c r="G27" s="25">
        <v>0</v>
      </c>
      <c r="H27" s="25">
        <f t="shared" si="6"/>
        <v>381.2</v>
      </c>
      <c r="I27" s="25">
        <v>0</v>
      </c>
      <c r="J27" s="25">
        <v>225.1</v>
      </c>
      <c r="K27" s="25">
        <v>156.1</v>
      </c>
      <c r="L27" s="25">
        <v>0</v>
      </c>
      <c r="M27" s="24">
        <f t="shared" si="1"/>
        <v>93.730022129333662</v>
      </c>
      <c r="N27" s="24">
        <v>0</v>
      </c>
      <c r="O27" s="24">
        <f>J27/E27*100</f>
        <v>89.82442138866719</v>
      </c>
      <c r="P27" s="24">
        <f t="shared" si="8"/>
        <v>100</v>
      </c>
      <c r="Q27" s="24">
        <f>L27/F27*100</f>
        <v>0</v>
      </c>
    </row>
    <row r="28" spans="1:26" ht="83.25" customHeight="1" x14ac:dyDescent="0.25">
      <c r="A28" s="5" t="s">
        <v>19</v>
      </c>
      <c r="B28" s="6"/>
      <c r="C28" s="23">
        <f>C29+C30+C31+C32+C33+C35+C36</f>
        <v>5314.3000000000011</v>
      </c>
      <c r="D28" s="23">
        <f t="shared" ref="D28:L28" si="9">D29+D30+D31+D32+D33+D35+D36</f>
        <v>0</v>
      </c>
      <c r="E28" s="23">
        <f t="shared" si="9"/>
        <v>3484.1000000000004</v>
      </c>
      <c r="F28" s="23">
        <f t="shared" si="9"/>
        <v>1830.2</v>
      </c>
      <c r="G28" s="23">
        <f t="shared" si="9"/>
        <v>0</v>
      </c>
      <c r="H28" s="23">
        <f t="shared" si="9"/>
        <v>4955.6000000000004</v>
      </c>
      <c r="I28" s="23">
        <f t="shared" si="9"/>
        <v>0</v>
      </c>
      <c r="J28" s="23">
        <f t="shared" si="9"/>
        <v>3484.1000000000004</v>
      </c>
      <c r="K28" s="23">
        <f t="shared" si="9"/>
        <v>1471.5</v>
      </c>
      <c r="L28" s="23">
        <f t="shared" si="9"/>
        <v>0</v>
      </c>
      <c r="M28" s="24">
        <f t="shared" si="1"/>
        <v>93.250286961594171</v>
      </c>
      <c r="N28" s="24">
        <v>0</v>
      </c>
      <c r="O28" s="24">
        <f>J28/E28*100</f>
        <v>100</v>
      </c>
      <c r="P28" s="24">
        <f t="shared" si="8"/>
        <v>80.401049065675878</v>
      </c>
      <c r="Q28" s="24">
        <f>L28/F28*100</f>
        <v>0</v>
      </c>
    </row>
    <row r="29" spans="1:26" ht="63.75" x14ac:dyDescent="0.25">
      <c r="A29" s="14"/>
      <c r="B29" s="10" t="s">
        <v>28</v>
      </c>
      <c r="C29" s="25">
        <f>D29+E29+F29+G29</f>
        <v>909.2</v>
      </c>
      <c r="D29" s="25">
        <v>0</v>
      </c>
      <c r="E29" s="25">
        <v>0</v>
      </c>
      <c r="F29" s="25">
        <v>909.2</v>
      </c>
      <c r="G29" s="25">
        <v>0</v>
      </c>
      <c r="H29" s="25">
        <f>I29+J29+K29+L29</f>
        <v>672</v>
      </c>
      <c r="I29" s="25">
        <v>0</v>
      </c>
      <c r="J29" s="25">
        <v>0</v>
      </c>
      <c r="K29" s="25">
        <v>672</v>
      </c>
      <c r="L29" s="25">
        <v>0</v>
      </c>
      <c r="M29" s="24">
        <f t="shared" si="1"/>
        <v>73.911130664320282</v>
      </c>
      <c r="N29" s="24">
        <v>0</v>
      </c>
      <c r="O29" s="24">
        <v>0</v>
      </c>
      <c r="P29" s="24">
        <f t="shared" si="8"/>
        <v>73.911130664320282</v>
      </c>
      <c r="Q29" s="24">
        <f>L29/F29*100</f>
        <v>0</v>
      </c>
    </row>
    <row r="30" spans="1:26" ht="74.25" customHeight="1" x14ac:dyDescent="0.25">
      <c r="A30" s="14"/>
      <c r="B30" s="28" t="s">
        <v>29</v>
      </c>
      <c r="C30" s="25">
        <f t="shared" ref="C30:C33" si="10">D30+E30+F30+G30</f>
        <v>30</v>
      </c>
      <c r="D30" s="25">
        <v>0</v>
      </c>
      <c r="E30" s="25">
        <v>0</v>
      </c>
      <c r="F30" s="25">
        <v>30</v>
      </c>
      <c r="G30" s="25">
        <v>0</v>
      </c>
      <c r="H30" s="25">
        <f t="shared" ref="H30:H33" si="11">I30+J30+K30+L30</f>
        <v>30</v>
      </c>
      <c r="I30" s="25">
        <v>0</v>
      </c>
      <c r="J30" s="25">
        <v>0</v>
      </c>
      <c r="K30" s="25">
        <v>30</v>
      </c>
      <c r="L30" s="25">
        <v>0</v>
      </c>
      <c r="M30" s="24">
        <f t="shared" si="1"/>
        <v>100</v>
      </c>
      <c r="N30" s="24">
        <v>0</v>
      </c>
      <c r="O30" s="24">
        <v>0</v>
      </c>
      <c r="P30" s="24">
        <f t="shared" si="8"/>
        <v>100</v>
      </c>
      <c r="Q30" s="24">
        <f t="shared" ref="Q30:Q33" si="12">L30/F30*100</f>
        <v>0</v>
      </c>
    </row>
    <row r="31" spans="1:26" ht="75.75" customHeight="1" x14ac:dyDescent="0.25">
      <c r="A31" s="14"/>
      <c r="B31" s="10" t="s">
        <v>34</v>
      </c>
      <c r="C31" s="25">
        <f t="shared" si="10"/>
        <v>404</v>
      </c>
      <c r="D31" s="25">
        <v>0</v>
      </c>
      <c r="E31" s="25">
        <v>0</v>
      </c>
      <c r="F31" s="25">
        <v>404</v>
      </c>
      <c r="G31" s="25">
        <v>0</v>
      </c>
      <c r="H31" s="25">
        <f t="shared" si="11"/>
        <v>282.5</v>
      </c>
      <c r="I31" s="25">
        <v>0</v>
      </c>
      <c r="J31" s="25">
        <v>0</v>
      </c>
      <c r="K31" s="25">
        <v>282.5</v>
      </c>
      <c r="L31" s="25">
        <v>0</v>
      </c>
      <c r="M31" s="24">
        <f t="shared" ref="M31:M33" si="13">H31/C31*100</f>
        <v>69.925742574257427</v>
      </c>
      <c r="N31" s="24">
        <v>0</v>
      </c>
      <c r="O31" s="24">
        <v>0</v>
      </c>
      <c r="P31" s="24">
        <f t="shared" si="8"/>
        <v>69.925742574257427</v>
      </c>
      <c r="Q31" s="24">
        <f t="shared" si="12"/>
        <v>0</v>
      </c>
    </row>
    <row r="32" spans="1:26" ht="64.5" customHeight="1" x14ac:dyDescent="0.25">
      <c r="A32" s="14"/>
      <c r="B32" s="10" t="s">
        <v>35</v>
      </c>
      <c r="C32" s="25">
        <f t="shared" si="10"/>
        <v>2290.4</v>
      </c>
      <c r="D32" s="25">
        <v>0</v>
      </c>
      <c r="E32" s="25">
        <v>1888.2</v>
      </c>
      <c r="F32" s="25">
        <v>402.2</v>
      </c>
      <c r="G32" s="25">
        <v>0</v>
      </c>
      <c r="H32" s="25">
        <f t="shared" si="11"/>
        <v>2290.4</v>
      </c>
      <c r="I32" s="25">
        <v>0</v>
      </c>
      <c r="J32" s="25">
        <v>1888.2</v>
      </c>
      <c r="K32" s="25">
        <v>402.2</v>
      </c>
      <c r="L32" s="25">
        <v>0</v>
      </c>
      <c r="M32" s="24">
        <f t="shared" si="13"/>
        <v>100</v>
      </c>
      <c r="N32" s="24">
        <v>0</v>
      </c>
      <c r="O32" s="24">
        <f>J32/E32*100</f>
        <v>100</v>
      </c>
      <c r="P32" s="24">
        <f t="shared" si="8"/>
        <v>100</v>
      </c>
      <c r="Q32" s="24">
        <f t="shared" si="12"/>
        <v>0</v>
      </c>
    </row>
    <row r="33" spans="1:26" ht="198" customHeight="1" x14ac:dyDescent="0.25">
      <c r="A33" s="14"/>
      <c r="B33" s="10" t="s">
        <v>39</v>
      </c>
      <c r="C33" s="25">
        <f t="shared" si="10"/>
        <v>508.5</v>
      </c>
      <c r="D33" s="25">
        <v>0</v>
      </c>
      <c r="E33" s="25">
        <v>483.1</v>
      </c>
      <c r="F33" s="25">
        <v>25.4</v>
      </c>
      <c r="G33" s="25">
        <v>0</v>
      </c>
      <c r="H33" s="25">
        <f t="shared" si="11"/>
        <v>508.5</v>
      </c>
      <c r="I33" s="25">
        <v>0</v>
      </c>
      <c r="J33" s="25">
        <v>483.1</v>
      </c>
      <c r="K33" s="25">
        <v>25.4</v>
      </c>
      <c r="L33" s="25">
        <v>0</v>
      </c>
      <c r="M33" s="24">
        <f t="shared" si="13"/>
        <v>100</v>
      </c>
      <c r="N33" s="24">
        <v>0</v>
      </c>
      <c r="O33" s="24">
        <f t="shared" ref="O33" si="14">J33/E33*100</f>
        <v>100</v>
      </c>
      <c r="P33" s="24">
        <f t="shared" ref="P33" si="15">K33/F33*100</f>
        <v>100</v>
      </c>
      <c r="Q33" s="24">
        <f t="shared" si="12"/>
        <v>0</v>
      </c>
    </row>
    <row r="34" spans="1:26" ht="114.75" hidden="1" customHeight="1" x14ac:dyDescent="0.25">
      <c r="A34" s="14"/>
      <c r="B34" s="10" t="s">
        <v>14</v>
      </c>
      <c r="C34" s="25" t="e">
        <f>D34+E34+F34+#REF!</f>
        <v>#REF!</v>
      </c>
      <c r="D34" s="26"/>
      <c r="E34" s="26">
        <v>356.6</v>
      </c>
      <c r="F34" s="26">
        <v>292</v>
      </c>
      <c r="G34" s="26"/>
      <c r="H34" s="25" t="e">
        <f>I34+J34+L34+#REF!</f>
        <v>#REF!</v>
      </c>
      <c r="I34" s="26"/>
      <c r="J34" s="26">
        <v>356.6</v>
      </c>
      <c r="K34" s="26"/>
      <c r="L34" s="26">
        <v>291.3</v>
      </c>
      <c r="M34" s="24" t="e">
        <f>H34/C34*100</f>
        <v>#REF!</v>
      </c>
      <c r="N34" s="24">
        <v>0</v>
      </c>
      <c r="O34" s="24">
        <f t="shared" si="2"/>
        <v>100</v>
      </c>
      <c r="P34" s="24"/>
      <c r="Q34" s="24">
        <f>L34/F34*100</f>
        <v>99.760273972602747</v>
      </c>
    </row>
    <row r="35" spans="1:26" ht="169.5" customHeight="1" x14ac:dyDescent="0.25">
      <c r="A35" s="33"/>
      <c r="B35" s="35" t="s">
        <v>36</v>
      </c>
      <c r="C35" s="25">
        <f>D35+E35+F35+G35</f>
        <v>651.09999999999991</v>
      </c>
      <c r="D35" s="25">
        <v>0</v>
      </c>
      <c r="E35" s="25">
        <v>617.79999999999995</v>
      </c>
      <c r="F35" s="25">
        <v>33.299999999999997</v>
      </c>
      <c r="G35" s="25">
        <v>0</v>
      </c>
      <c r="H35" s="25">
        <f>I35+J35+K35+L35</f>
        <v>651.09999999999991</v>
      </c>
      <c r="I35" s="25">
        <v>0</v>
      </c>
      <c r="J35" s="25">
        <v>617.79999999999995</v>
      </c>
      <c r="K35" s="25">
        <v>33.299999999999997</v>
      </c>
      <c r="L35" s="25">
        <v>0</v>
      </c>
      <c r="M35" s="24">
        <f>H35/C35*100</f>
        <v>100</v>
      </c>
      <c r="N35" s="24">
        <v>0</v>
      </c>
      <c r="O35" s="24">
        <f>J35/E35*100</f>
        <v>100</v>
      </c>
      <c r="P35" s="24">
        <f>K35/F35*100</f>
        <v>100</v>
      </c>
      <c r="Q35" s="24">
        <f>L35/F35*100</f>
        <v>0</v>
      </c>
      <c r="R35" s="2"/>
      <c r="S35" s="2"/>
      <c r="T35" s="2"/>
      <c r="U35" s="2"/>
      <c r="V35" s="2"/>
      <c r="W35" s="2"/>
      <c r="X35" s="2"/>
      <c r="Y35" s="2"/>
      <c r="Z35" s="2"/>
    </row>
    <row r="36" spans="1:26" ht="169.5" customHeight="1" x14ac:dyDescent="0.25">
      <c r="A36" s="38"/>
      <c r="B36" s="36" t="s">
        <v>49</v>
      </c>
      <c r="C36" s="25">
        <f>D36+E36+F36+G36</f>
        <v>521.1</v>
      </c>
      <c r="D36" s="25">
        <v>0</v>
      </c>
      <c r="E36" s="25">
        <v>495</v>
      </c>
      <c r="F36" s="25">
        <v>26.1</v>
      </c>
      <c r="G36" s="25">
        <v>0</v>
      </c>
      <c r="H36" s="25">
        <f>I36+J36+K36+L36</f>
        <v>521.1</v>
      </c>
      <c r="I36" s="25">
        <v>0</v>
      </c>
      <c r="J36" s="25">
        <v>495</v>
      </c>
      <c r="K36" s="25">
        <v>26.1</v>
      </c>
      <c r="L36" s="25">
        <v>0</v>
      </c>
      <c r="M36" s="24">
        <f>H36/C36*100</f>
        <v>100</v>
      </c>
      <c r="N36" s="24">
        <v>0</v>
      </c>
      <c r="O36" s="24">
        <f>J36/E36*100</f>
        <v>100</v>
      </c>
      <c r="P36" s="24">
        <f>K36/F36*100</f>
        <v>100</v>
      </c>
      <c r="Q36" s="24">
        <f>L36/F36*100</f>
        <v>0</v>
      </c>
      <c r="R36" s="2"/>
      <c r="S36" s="2"/>
      <c r="T36" s="2"/>
      <c r="U36" s="2"/>
      <c r="V36" s="2"/>
      <c r="W36" s="2"/>
      <c r="X36" s="2"/>
      <c r="Y36" s="2"/>
      <c r="Z36" s="2"/>
    </row>
    <row r="37" spans="1:26" ht="75.75" customHeight="1" x14ac:dyDescent="0.25">
      <c r="A37" s="5" t="s">
        <v>20</v>
      </c>
      <c r="B37" s="5"/>
      <c r="C37" s="23">
        <f>C39+C40+C41</f>
        <v>27.7</v>
      </c>
      <c r="D37" s="23">
        <f t="shared" ref="D37:L37" si="16">D39+D40+D41</f>
        <v>0</v>
      </c>
      <c r="E37" s="23">
        <f t="shared" si="16"/>
        <v>0</v>
      </c>
      <c r="F37" s="23">
        <f t="shared" si="16"/>
        <v>27.7</v>
      </c>
      <c r="G37" s="23">
        <f t="shared" si="16"/>
        <v>0</v>
      </c>
      <c r="H37" s="23">
        <f t="shared" si="16"/>
        <v>18.100000000000001</v>
      </c>
      <c r="I37" s="23">
        <f t="shared" si="16"/>
        <v>0</v>
      </c>
      <c r="J37" s="23">
        <f t="shared" si="16"/>
        <v>0</v>
      </c>
      <c r="K37" s="23">
        <f t="shared" si="16"/>
        <v>18.100000000000001</v>
      </c>
      <c r="L37" s="23">
        <f t="shared" si="16"/>
        <v>0</v>
      </c>
      <c r="M37" s="24">
        <f>H37/C37*100</f>
        <v>65.342960288808669</v>
      </c>
      <c r="N37" s="24">
        <v>0</v>
      </c>
      <c r="O37" s="24">
        <v>0</v>
      </c>
      <c r="P37" s="24">
        <f>K37/F37*100</f>
        <v>65.342960288808669</v>
      </c>
      <c r="Q37" s="24">
        <f>L37/F37*100</f>
        <v>0</v>
      </c>
    </row>
    <row r="38" spans="1:26" ht="68.25" hidden="1" customHeight="1" x14ac:dyDescent="0.25">
      <c r="A38" s="14"/>
      <c r="B38" s="10" t="s">
        <v>16</v>
      </c>
      <c r="C38" s="25" t="e">
        <f>D38+E38+F38+#REF!</f>
        <v>#REF!</v>
      </c>
      <c r="D38" s="26"/>
      <c r="E38" s="26"/>
      <c r="F38" s="26">
        <v>14</v>
      </c>
      <c r="G38" s="26"/>
      <c r="H38" s="25" t="e">
        <f>I38+J38+L38+#REF!</f>
        <v>#REF!</v>
      </c>
      <c r="I38" s="26"/>
      <c r="J38" s="26"/>
      <c r="K38" s="26"/>
      <c r="L38" s="26">
        <v>14</v>
      </c>
      <c r="M38" s="24" t="e">
        <f t="shared" ref="M38" si="17">H38/C38*100</f>
        <v>#REF!</v>
      </c>
      <c r="N38" s="24">
        <v>0</v>
      </c>
      <c r="O38" s="24">
        <v>0</v>
      </c>
      <c r="P38" s="24"/>
      <c r="Q38" s="24">
        <f t="shared" ref="Q38" si="18">L38/F38*100</f>
        <v>100</v>
      </c>
    </row>
    <row r="39" spans="1:26" ht="87.75" hidden="1" customHeight="1" x14ac:dyDescent="0.25">
      <c r="A39" s="14"/>
      <c r="B39" s="35" t="s">
        <v>37</v>
      </c>
      <c r="C39" s="25">
        <f>D39+E39+F39+G39</f>
        <v>0</v>
      </c>
      <c r="D39" s="26">
        <v>0</v>
      </c>
      <c r="E39" s="26">
        <v>0</v>
      </c>
      <c r="F39" s="26">
        <v>0</v>
      </c>
      <c r="G39" s="26">
        <v>0</v>
      </c>
      <c r="H39" s="25">
        <f>I39+J39+K39+L39</f>
        <v>0</v>
      </c>
      <c r="I39" s="26">
        <v>0</v>
      </c>
      <c r="J39" s="26">
        <v>0</v>
      </c>
      <c r="K39" s="26">
        <v>0</v>
      </c>
      <c r="L39" s="26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</row>
    <row r="40" spans="1:26" ht="93" hidden="1" customHeight="1" x14ac:dyDescent="0.25">
      <c r="A40" s="15"/>
      <c r="B40" s="10" t="s">
        <v>27</v>
      </c>
      <c r="C40" s="25">
        <f>D40+E40+F40+G40</f>
        <v>0</v>
      </c>
      <c r="D40" s="26">
        <v>0</v>
      </c>
      <c r="E40" s="26">
        <v>0</v>
      </c>
      <c r="F40" s="26">
        <v>0</v>
      </c>
      <c r="G40" s="26">
        <v>0</v>
      </c>
      <c r="H40" s="25">
        <f>I40+J40+K40+L40</f>
        <v>0</v>
      </c>
      <c r="I40" s="26">
        <v>0</v>
      </c>
      <c r="J40" s="26">
        <v>0</v>
      </c>
      <c r="K40" s="26">
        <v>0</v>
      </c>
      <c r="L40" s="26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</row>
    <row r="41" spans="1:26" ht="59.25" customHeight="1" x14ac:dyDescent="0.25">
      <c r="A41" s="34"/>
      <c r="B41" s="37" t="s">
        <v>50</v>
      </c>
      <c r="C41" s="25">
        <f>D41+E41+F41+G41</f>
        <v>27.7</v>
      </c>
      <c r="D41" s="25">
        <v>0</v>
      </c>
      <c r="E41" s="25">
        <v>0</v>
      </c>
      <c r="F41" s="25">
        <v>27.7</v>
      </c>
      <c r="G41" s="25">
        <v>0</v>
      </c>
      <c r="H41" s="25">
        <f>I41+J41+K41+L41</f>
        <v>18.100000000000001</v>
      </c>
      <c r="I41" s="25">
        <v>0</v>
      </c>
      <c r="J41" s="25">
        <v>0</v>
      </c>
      <c r="K41" s="25">
        <v>18.100000000000001</v>
      </c>
      <c r="L41" s="25">
        <v>0</v>
      </c>
      <c r="M41" s="24">
        <f>H41/C41*100</f>
        <v>65.342960288808669</v>
      </c>
      <c r="N41" s="24">
        <v>0</v>
      </c>
      <c r="O41" s="24">
        <v>0</v>
      </c>
      <c r="P41" s="24">
        <f>K41/F41*100</f>
        <v>65.342960288808669</v>
      </c>
      <c r="Q41" s="24">
        <f>L41/F41*100</f>
        <v>0</v>
      </c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16" t="s">
        <v>51</v>
      </c>
      <c r="B42" s="16"/>
      <c r="C42" s="27">
        <f t="shared" ref="C42:L42" si="19">C10+C16+C28+C37</f>
        <v>17179.7</v>
      </c>
      <c r="D42" s="27">
        <f t="shared" si="19"/>
        <v>0</v>
      </c>
      <c r="E42" s="27">
        <f t="shared" si="19"/>
        <v>9128.5</v>
      </c>
      <c r="F42" s="27">
        <f t="shared" si="19"/>
        <v>7577</v>
      </c>
      <c r="G42" s="27">
        <f t="shared" si="19"/>
        <v>474.2</v>
      </c>
      <c r="H42" s="27">
        <f t="shared" si="19"/>
        <v>16310.400000000001</v>
      </c>
      <c r="I42" s="27">
        <f t="shared" si="19"/>
        <v>0</v>
      </c>
      <c r="J42" s="27">
        <f t="shared" si="19"/>
        <v>9103</v>
      </c>
      <c r="K42" s="27">
        <f t="shared" si="19"/>
        <v>6898.3000000000011</v>
      </c>
      <c r="L42" s="27">
        <f t="shared" si="19"/>
        <v>309.10000000000002</v>
      </c>
      <c r="M42" s="24">
        <f>H42/C42*100</f>
        <v>94.939958206487901</v>
      </c>
      <c r="N42" s="24">
        <v>0</v>
      </c>
      <c r="O42" s="24">
        <f>J42/E42*100</f>
        <v>99.720655091197898</v>
      </c>
      <c r="P42" s="24">
        <f>K42/F42*100</f>
        <v>91.042629008842567</v>
      </c>
      <c r="Q42" s="24">
        <f>L42/G42*100</f>
        <v>65.183466891606926</v>
      </c>
    </row>
    <row r="43" spans="1:26" x14ac:dyDescent="0.25">
      <c r="A43" s="7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26" x14ac:dyDescent="0.25">
      <c r="A44" s="1" t="s">
        <v>15</v>
      </c>
      <c r="C44" s="44" t="s">
        <v>21</v>
      </c>
      <c r="D44" s="44"/>
      <c r="E44" s="44"/>
    </row>
    <row r="46" spans="1:26" x14ac:dyDescent="0.25">
      <c r="A46" s="1" t="s">
        <v>9</v>
      </c>
      <c r="B46" s="1" t="s">
        <v>22</v>
      </c>
    </row>
  </sheetData>
  <mergeCells count="16">
    <mergeCell ref="C6:G6"/>
    <mergeCell ref="D7:G7"/>
    <mergeCell ref="C44:E44"/>
    <mergeCell ref="A1:L1"/>
    <mergeCell ref="C7:C8"/>
    <mergeCell ref="H6:L6"/>
    <mergeCell ref="H7:H8"/>
    <mergeCell ref="I7:L7"/>
    <mergeCell ref="A6:A8"/>
    <mergeCell ref="B6:B8"/>
    <mergeCell ref="A4:L4"/>
    <mergeCell ref="A3:Q3"/>
    <mergeCell ref="A2:O2"/>
    <mergeCell ref="M6:Q6"/>
    <mergeCell ref="M7:M8"/>
    <mergeCell ref="N7:Q7"/>
  </mergeCells>
  <pageMargins left="0.23622047244094491" right="0.23622047244094491" top="0.31" bottom="0.18" header="0.31496062992125984" footer="0.19"/>
  <pageSetup paperSize="9" scale="85" fitToHeight="10" orientation="landscape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2021-03-11T12:53:01Z</dcterms:modified>
</cp:coreProperties>
</file>