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Лист1!$A$1:$N$46</definedName>
  </definedNames>
  <calcPr calcId="125725"/>
</workbook>
</file>

<file path=xl/calcChain.xml><?xml version="1.0" encoding="utf-8"?>
<calcChain xmlns="http://schemas.openxmlformats.org/spreadsheetml/2006/main">
  <c r="D38" i="1"/>
  <c r="E38"/>
  <c r="F38"/>
  <c r="G38"/>
  <c r="H38"/>
  <c r="I38"/>
  <c r="J38"/>
  <c r="C38"/>
  <c r="D28"/>
  <c r="E28"/>
  <c r="F28"/>
  <c r="G28"/>
  <c r="H28"/>
  <c r="I28"/>
  <c r="M28" s="1"/>
  <c r="J28"/>
  <c r="C28"/>
  <c r="N30"/>
  <c r="K30"/>
  <c r="D18"/>
  <c r="E18"/>
  <c r="F18"/>
  <c r="G18"/>
  <c r="H18"/>
  <c r="I18"/>
  <c r="M18" s="1"/>
  <c r="J18"/>
  <c r="C18"/>
  <c r="C21"/>
  <c r="K21" s="1"/>
  <c r="M20"/>
  <c r="N20"/>
  <c r="N11"/>
  <c r="N12"/>
  <c r="N13"/>
  <c r="N16"/>
  <c r="N17"/>
  <c r="N18"/>
  <c r="N19"/>
  <c r="N21"/>
  <c r="N22"/>
  <c r="N23"/>
  <c r="N24"/>
  <c r="N26"/>
  <c r="N27"/>
  <c r="N28"/>
  <c r="N29"/>
  <c r="N31"/>
  <c r="N32"/>
  <c r="N34"/>
  <c r="N35"/>
  <c r="N36"/>
  <c r="N37"/>
  <c r="N10"/>
  <c r="M13"/>
  <c r="M14"/>
  <c r="M15"/>
  <c r="M17"/>
  <c r="M22"/>
  <c r="M24"/>
  <c r="M25"/>
  <c r="M26"/>
  <c r="M27"/>
  <c r="M32"/>
  <c r="M33"/>
  <c r="M34"/>
  <c r="M36"/>
  <c r="K11"/>
  <c r="K12"/>
  <c r="K13"/>
  <c r="K14"/>
  <c r="K15"/>
  <c r="K16"/>
  <c r="K19"/>
  <c r="K20"/>
  <c r="K23"/>
  <c r="K24"/>
  <c r="K25"/>
  <c r="K26"/>
  <c r="K27"/>
  <c r="K28"/>
  <c r="K29"/>
  <c r="K31"/>
  <c r="K32"/>
  <c r="K33"/>
  <c r="K35"/>
  <c r="K37"/>
  <c r="M10"/>
  <c r="K10"/>
  <c r="K18" l="1"/>
  <c r="D10"/>
  <c r="H10"/>
  <c r="G17"/>
  <c r="C17"/>
  <c r="K17" l="1"/>
  <c r="M38"/>
  <c r="N38"/>
  <c r="C36" l="1"/>
  <c r="G36"/>
  <c r="K36" s="1"/>
  <c r="G34" l="1"/>
  <c r="G22"/>
  <c r="C34"/>
  <c r="C22"/>
  <c r="K22" l="1"/>
  <c r="K34"/>
  <c r="K38" l="1"/>
</calcChain>
</file>

<file path=xl/sharedStrings.xml><?xml version="1.0" encoding="utf-8"?>
<sst xmlns="http://schemas.openxmlformats.org/spreadsheetml/2006/main" count="57" uniqueCount="47">
  <si>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</si>
  <si>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</si>
  <si>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</si>
  <si>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</si>
  <si>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</si>
  <si>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</si>
  <si>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</si>
  <si>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 реализации мероприятий муниципальной программы</t>
  </si>
  <si>
    <t>О Т Ч Е Т</t>
  </si>
  <si>
    <t>ИТОГО по программе</t>
  </si>
  <si>
    <t>Исполнитель:</t>
  </si>
  <si>
    <t>Расходы на содержание муниципальных казенных учреждений культуры (01 00200)</t>
  </si>
  <si>
    <t>Расходы на содержание муниципальных казенных   библиотек (02 00210)</t>
  </si>
  <si>
    <t>Расходы на организация и проведение культурно-массовых мероприятий (03 01720)</t>
  </si>
  <si>
    <t>Проектирование и строительство ДК Скреблово ( 07 00730; 07 05120: 07 70660;  07 S0660)</t>
  </si>
  <si>
    <t>Расходы на проектирование и строительство газопровода  ( 02 00360)</t>
  </si>
  <si>
    <t>Реализация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поселений"(03 74390, 03 S4390)</t>
  </si>
  <si>
    <t>Капитальный ремонт и ремонт автомобильных дорог общего пользования местного значения (03 70140, 02 S0140)</t>
  </si>
  <si>
    <t xml:space="preserve">Расходы на мероприятия по капитальному ремонту и ремонту автомобильных дорог общего пользования местного значения ( 02 01650)   </t>
  </si>
  <si>
    <t>Глава администрации</t>
  </si>
  <si>
    <t>Расходы на мероприятия по предупреждению и ликвидации последствий чрезвычайных ситуаций и стихийных бедствий (01 01170)</t>
  </si>
  <si>
    <t>Ремонтные работы по зданию библиотеки</t>
  </si>
  <si>
    <t>Расходы на мероприятия по поготовке объектов теплоснабжения к отопительному сезону на территории поселения (02 01560, 02 72 120)</t>
  </si>
  <si>
    <t>Обеспечение устойчивого функционирования жилищно-коммунального хозяйства в Серебрянском сельском поселении Лужского муниципального района (22 2)</t>
  </si>
  <si>
    <t>Развитие культуры, физической культуры и спорта в Серебрянском сельском поселении Лужского муниципального района (22 1)</t>
  </si>
  <si>
    <t>Развитие автомобильных дорог в Серебрянском сельском поселении Лужского муниципального района (22 3)</t>
  </si>
  <si>
    <t>Безопасность Серебрянского сельского поселения Лужского муниципального района (22 4)</t>
  </si>
  <si>
    <t>С.А. Пальок</t>
  </si>
  <si>
    <t xml:space="preserve">Егорова Александра Владимировна 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</si>
  <si>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(%)                                                             Уф=Фф/Фп*100%</t>
  </si>
  <si>
    <t>"Устойчивое развитие территории Серебрянского сельского поселения"за период 2014-2016 годов"</t>
  </si>
  <si>
    <r>
      <rPr>
        <b/>
        <sz val="14"/>
        <color theme="1"/>
        <rFont val="Times New Roman"/>
        <family val="1"/>
        <charset val="204"/>
      </rPr>
      <t>за 2016 год</t>
    </r>
    <r>
      <rPr>
        <sz val="14"/>
        <color theme="1"/>
        <rFont val="Times New Roman"/>
        <family val="1"/>
        <charset val="204"/>
      </rPr>
      <t xml:space="preserve"> </t>
    </r>
  </si>
  <si>
    <t>Объем финансирования                                                                                     План на 2016 год ( тыс.руб)</t>
  </si>
  <si>
    <t>Объем финансирования                                                                                     Факт 2016 года тыс.руб)</t>
  </si>
  <si>
    <t>Расходы на мероприятия по учету и обслуживанию уличного освещения поселения (05 01600)</t>
  </si>
  <si>
    <t>Расходы на мероприятия по строительству и реконструкции объектов водоснабжения, водоотведения и очистки сточных вод  ( 03 01590) и на содержание объектов водоснабжения ( 03 01590)</t>
  </si>
  <si>
    <t>На реализацию мероприятий по борьбе с  борщевиком Сосновского (06 74310, 06 S4310)</t>
  </si>
  <si>
    <t>Реализация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поселений"(06 , 05 74390, 06, 05 S4390)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</si>
  <si>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(06 70880)</t>
  </si>
  <si>
    <t>Обеспечение выплат стимулирующего характера работникам муниципальных учреждений культуры (01 70360)</t>
  </si>
  <si>
    <t>Расходы на мероприятия по обеспечению противопожарной безопасности и охраны помещений домов культуры   ( 01 02030)</t>
  </si>
  <si>
    <t>Расходы на обеспечение участия в работе по капитальному и текущему ремонту элементов МКД (07 02310)</t>
  </si>
  <si>
    <t>Расходы на прочие мероприятия по благоустройству поселений (06 72020, 06 01620)</t>
  </si>
  <si>
    <t>Расходы на мероприятия по укреплению пожарной безопасности на территории поселения (04 01220)</t>
  </si>
  <si>
    <t>Расходы на мероприятия по обслуживанию и содержанию автомобильных дорог (01 01150)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</si>
  <si>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(03 70880,)</t>
  </si>
  <si>
    <t xml:space="preserve"> Расходы на проведение инвентаризации и оформление технических и кадастровых паспортов дорог местного значения ( 02 01160)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</si>
</sst>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0EC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top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164" fontId="11" fillId="2" borderId="1" xfId="0" applyNumberFormat="1" applyFont="1" applyFill="1" applyBorder="1" applyAlignment="1">
      <alignment horizontal="center" vertical="center" wrapText="1" shrinkToFit="1"/>
    </xf>
    <xf numFmtId="164" fontId="12" fillId="3" borderId="1" xfId="0" applyNumberFormat="1" applyFont="1" applyFill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7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/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showWhiteSpace="0" zoomScaleNormal="100" zoomScalePageLayoutView="110" workbookViewId="0">
      <selection sqref="A1:N46"/>
    </sheetView>
  </sheetViews>
  <sheetFormatPr defaultRowHeight="15.75"/>
  <cols>
    <col min="1" max="1" width="19.7109375" style="1" customWidth="1"/>
    <col min="2" max="2" width="22.140625" style="1" customWidth="1"/>
    <col min="3" max="3" width="7.5703125" style="1" customWidth="1"/>
    <col min="4" max="4" width="8.5703125" style="1" customWidth="1"/>
    <col min="5" max="5" width="9.5703125" style="1" customWidth="1"/>
    <col min="6" max="6" width="9.140625" style="1"/>
    <col min="7" max="7" width="7.140625" style="1" customWidth="1"/>
    <col min="8" max="8" width="7.85546875" style="1" customWidth="1"/>
    <col min="9" max="9" width="7.7109375" style="1" customWidth="1"/>
    <col min="10" max="10" width="10.5703125" style="1" customWidth="1"/>
    <col min="11" max="11" width="7.5703125" style="20" customWidth="1"/>
    <col min="12" max="12" width="8.85546875" style="20" customWidth="1"/>
    <col min="13" max="13" width="8.140625" style="20" customWidth="1"/>
    <col min="14" max="14" width="8.85546875" style="20" customWidth="1"/>
    <col min="15" max="16384" width="9.140625" style="1"/>
  </cols>
  <sheetData>
    <row r="1" spans="1:24" ht="18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</row>
    <row r="2" spans="1:24" ht="18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1"/>
    </row>
    <row r="3" spans="1:24" ht="18.75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</row>
    <row r="4" spans="1:24" ht="18.75">
      <c r="A4" s="37" t="s">
        <v>31</v>
      </c>
      <c r="B4" s="37"/>
      <c r="C4" s="37"/>
      <c r="D4" s="37"/>
      <c r="E4" s="37"/>
      <c r="F4" s="37"/>
      <c r="G4" s="37"/>
      <c r="H4" s="37"/>
      <c r="I4" s="37"/>
      <c r="J4" s="37"/>
      <c r="K4" s="1"/>
      <c r="L4" s="1"/>
      <c r="M4" s="1"/>
      <c r="N4" s="1"/>
    </row>
    <row r="5" spans="1:24">
      <c r="J5" s="17"/>
      <c r="K5"/>
      <c r="L5"/>
      <c r="M5"/>
      <c r="N5" s="18"/>
    </row>
    <row r="6" spans="1:24" ht="72.75" customHeight="1">
      <c r="A6" s="36" t="s">
        <v>0</v>
      </c>
      <c r="B6" s="36" t="s">
        <v>1</v>
      </c>
      <c r="C6" s="36" t="s">
        <v>32</v>
      </c>
      <c r="D6" s="36"/>
      <c r="E6" s="36"/>
      <c r="F6" s="36"/>
      <c r="G6" s="36" t="s">
        <v>33</v>
      </c>
      <c r="H6" s="36"/>
      <c r="I6" s="36"/>
      <c r="J6" s="36"/>
      <c r="K6" s="32" t="s">
        <v>29</v>
      </c>
      <c r="L6" s="32"/>
      <c r="M6" s="32"/>
      <c r="N6" s="3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36"/>
      <c r="B7" s="36"/>
      <c r="C7" s="35" t="s">
        <v>2</v>
      </c>
      <c r="D7" s="35" t="s">
        <v>6</v>
      </c>
      <c r="E7" s="35"/>
      <c r="F7" s="35"/>
      <c r="G7" s="35" t="s">
        <v>2</v>
      </c>
      <c r="H7" s="35" t="s">
        <v>6</v>
      </c>
      <c r="I7" s="35"/>
      <c r="J7" s="35"/>
      <c r="K7" s="33" t="s">
        <v>2</v>
      </c>
      <c r="L7" s="33" t="s">
        <v>6</v>
      </c>
      <c r="M7" s="33"/>
      <c r="N7" s="3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61.5" customHeight="1">
      <c r="A8" s="36"/>
      <c r="B8" s="36"/>
      <c r="C8" s="35"/>
      <c r="D8" s="21" t="s">
        <v>3</v>
      </c>
      <c r="E8" s="21" t="s">
        <v>4</v>
      </c>
      <c r="F8" s="21" t="s">
        <v>5</v>
      </c>
      <c r="G8" s="35"/>
      <c r="H8" s="21" t="s">
        <v>3</v>
      </c>
      <c r="I8" s="21" t="s">
        <v>4</v>
      </c>
      <c r="J8" s="21" t="s">
        <v>5</v>
      </c>
      <c r="K8" s="33"/>
      <c r="L8" s="22" t="s">
        <v>3</v>
      </c>
      <c r="M8" s="22" t="s">
        <v>4</v>
      </c>
      <c r="N8" s="22" t="s">
        <v>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A9" s="3">
        <v>1</v>
      </c>
      <c r="B9" s="3">
        <v>2</v>
      </c>
      <c r="C9" s="4">
        <v>3</v>
      </c>
      <c r="D9" s="4">
        <v>4</v>
      </c>
      <c r="E9" s="4">
        <v>5</v>
      </c>
      <c r="F9" s="4">
        <v>6</v>
      </c>
      <c r="G9" s="4">
        <v>8</v>
      </c>
      <c r="H9" s="4">
        <v>9</v>
      </c>
      <c r="I9" s="4">
        <v>10</v>
      </c>
      <c r="J9" s="4">
        <v>11</v>
      </c>
      <c r="K9" s="19">
        <v>8</v>
      </c>
      <c r="L9" s="19">
        <v>9</v>
      </c>
      <c r="M9" s="19">
        <v>10</v>
      </c>
      <c r="N9" s="19">
        <v>11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08.75" customHeight="1">
      <c r="A10" s="9" t="s">
        <v>24</v>
      </c>
      <c r="B10" s="11"/>
      <c r="C10" s="23">
        <v>3765.1</v>
      </c>
      <c r="D10" s="23">
        <f t="shared" ref="D10:H10" si="0">SUM(D11:D17)</f>
        <v>0</v>
      </c>
      <c r="E10" s="23">
        <v>801.9</v>
      </c>
      <c r="F10" s="23">
        <v>2963.2</v>
      </c>
      <c r="G10" s="23">
        <v>3764.3</v>
      </c>
      <c r="H10" s="23">
        <f t="shared" si="0"/>
        <v>0</v>
      </c>
      <c r="I10" s="23">
        <v>801.9</v>
      </c>
      <c r="J10" s="23">
        <v>2962.4</v>
      </c>
      <c r="K10" s="24">
        <f>G10/C10*100</f>
        <v>99.978752224376521</v>
      </c>
      <c r="L10" s="24">
        <v>0</v>
      </c>
      <c r="M10" s="24">
        <f>I10/E10*100</f>
        <v>100</v>
      </c>
      <c r="N10" s="24">
        <f>J10/F10*100</f>
        <v>99.973002159827217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57" customHeight="1">
      <c r="A11" s="12"/>
      <c r="B11" s="10" t="s">
        <v>11</v>
      </c>
      <c r="C11" s="25">
        <v>2356.6</v>
      </c>
      <c r="D11" s="25"/>
      <c r="E11" s="25"/>
      <c r="F11" s="25">
        <v>2356.6</v>
      </c>
      <c r="G11" s="25">
        <v>2355.9</v>
      </c>
      <c r="H11" s="25"/>
      <c r="I11" s="25"/>
      <c r="J11" s="25">
        <v>2355.9</v>
      </c>
      <c r="K11" s="24">
        <f t="shared" ref="K11:K38" si="1">G11/C11*100</f>
        <v>99.970296189425454</v>
      </c>
      <c r="L11" s="24">
        <v>0</v>
      </c>
      <c r="M11" s="24">
        <v>0</v>
      </c>
      <c r="N11" s="24">
        <f t="shared" ref="N11:N38" si="2">J11/F11*100</f>
        <v>99.970296189425454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51.75" customHeight="1">
      <c r="A12" s="3"/>
      <c r="B12" s="10" t="s">
        <v>12</v>
      </c>
      <c r="C12" s="25">
        <v>485</v>
      </c>
      <c r="D12" s="25"/>
      <c r="E12" s="25"/>
      <c r="F12" s="25">
        <v>485</v>
      </c>
      <c r="G12" s="25">
        <v>484.9</v>
      </c>
      <c r="H12" s="25"/>
      <c r="I12" s="25"/>
      <c r="J12" s="25">
        <v>484.9</v>
      </c>
      <c r="K12" s="24">
        <f t="shared" si="1"/>
        <v>99.979381443298962</v>
      </c>
      <c r="L12" s="24">
        <v>0</v>
      </c>
      <c r="M12" s="24">
        <v>0</v>
      </c>
      <c r="N12" s="24">
        <f t="shared" si="2"/>
        <v>99.979381443298962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0.75" customHeight="1">
      <c r="A13" s="3"/>
      <c r="B13" s="10" t="s">
        <v>13</v>
      </c>
      <c r="C13" s="25"/>
      <c r="D13" s="25"/>
      <c r="E13" s="25"/>
      <c r="F13" s="25"/>
      <c r="G13" s="25"/>
      <c r="H13" s="25"/>
      <c r="I13" s="25"/>
      <c r="J13" s="25"/>
      <c r="K13" s="24" t="e">
        <f t="shared" si="1"/>
        <v>#DIV/0!</v>
      </c>
      <c r="L13" s="24">
        <v>0</v>
      </c>
      <c r="M13" s="24" t="e">
        <f t="shared" ref="M13:M38" si="3">I13/E13*100</f>
        <v>#DIV/0!</v>
      </c>
      <c r="N13" s="24" t="e">
        <f t="shared" si="2"/>
        <v>#DIV/0!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85.5" customHeight="1">
      <c r="A14" s="12"/>
      <c r="B14" s="10" t="s">
        <v>39</v>
      </c>
      <c r="C14" s="25">
        <v>141.9</v>
      </c>
      <c r="D14" s="25"/>
      <c r="E14" s="25">
        <v>141.9</v>
      </c>
      <c r="F14" s="25"/>
      <c r="G14" s="25">
        <v>141.9</v>
      </c>
      <c r="H14" s="25"/>
      <c r="I14" s="25">
        <v>141.9</v>
      </c>
      <c r="J14" s="25"/>
      <c r="K14" s="24">
        <f t="shared" si="1"/>
        <v>100</v>
      </c>
      <c r="L14" s="24">
        <v>0</v>
      </c>
      <c r="M14" s="24">
        <f t="shared" si="3"/>
        <v>100</v>
      </c>
      <c r="N14" s="24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44.25" customHeight="1">
      <c r="A15" s="12"/>
      <c r="B15" s="10" t="s">
        <v>21</v>
      </c>
      <c r="C15" s="25">
        <v>660</v>
      </c>
      <c r="D15" s="25"/>
      <c r="E15" s="25">
        <v>660</v>
      </c>
      <c r="F15" s="25">
        <v>0.03</v>
      </c>
      <c r="G15" s="25">
        <v>660</v>
      </c>
      <c r="H15" s="25"/>
      <c r="I15" s="25">
        <v>660</v>
      </c>
      <c r="J15" s="25">
        <v>0.02</v>
      </c>
      <c r="K15" s="24">
        <f t="shared" si="1"/>
        <v>100</v>
      </c>
      <c r="L15" s="24">
        <v>0</v>
      </c>
      <c r="M15" s="24">
        <f t="shared" si="3"/>
        <v>100</v>
      </c>
      <c r="N15" s="24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02.75" customHeight="1">
      <c r="A16" s="12"/>
      <c r="B16" s="10" t="s">
        <v>40</v>
      </c>
      <c r="C16" s="25">
        <v>121.6</v>
      </c>
      <c r="D16" s="25"/>
      <c r="E16" s="25"/>
      <c r="F16" s="25">
        <v>121.6</v>
      </c>
      <c r="G16" s="25">
        <v>121.6</v>
      </c>
      <c r="H16" s="25"/>
      <c r="I16" s="25"/>
      <c r="J16" s="25">
        <v>121.6</v>
      </c>
      <c r="K16" s="24">
        <f t="shared" si="1"/>
        <v>100</v>
      </c>
      <c r="L16" s="24">
        <v>0</v>
      </c>
      <c r="M16" s="24">
        <v>0</v>
      </c>
      <c r="N16" s="24">
        <f t="shared" si="2"/>
        <v>100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60" hidden="1" customHeight="1">
      <c r="A17" s="3"/>
      <c r="B17" s="10" t="s">
        <v>14</v>
      </c>
      <c r="C17" s="25" t="e">
        <f>D17+E17+F17+#REF!</f>
        <v>#REF!</v>
      </c>
      <c r="D17" s="25"/>
      <c r="E17" s="25">
        <v>651</v>
      </c>
      <c r="F17" s="25">
        <v>858.8</v>
      </c>
      <c r="G17" s="25" t="e">
        <f>H17+I17+J17+#REF!</f>
        <v>#REF!</v>
      </c>
      <c r="H17" s="25"/>
      <c r="I17" s="25">
        <v>651</v>
      </c>
      <c r="J17" s="25">
        <v>670.5</v>
      </c>
      <c r="K17" s="24" t="e">
        <f t="shared" si="1"/>
        <v>#REF!</v>
      </c>
      <c r="L17" s="24">
        <v>0</v>
      </c>
      <c r="M17" s="24">
        <f t="shared" si="3"/>
        <v>100</v>
      </c>
      <c r="N17" s="24">
        <f t="shared" si="2"/>
        <v>78.074056823474621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9" customHeight="1">
      <c r="A18" s="5" t="s">
        <v>23</v>
      </c>
      <c r="B18" s="13"/>
      <c r="C18" s="23">
        <f>C19+C20+C21+C23+C24+C25+C26+C27</f>
        <v>8435.6999999999989</v>
      </c>
      <c r="D18" s="23">
        <f t="shared" ref="D18:J18" si="4">D19+D20+D21+D23+D24+D25+D26+D27</f>
        <v>0</v>
      </c>
      <c r="E18" s="23">
        <f t="shared" si="4"/>
        <v>4414.7999999999993</v>
      </c>
      <c r="F18" s="23">
        <f t="shared" si="4"/>
        <v>4020.8999999999996</v>
      </c>
      <c r="G18" s="23">
        <f t="shared" si="4"/>
        <v>3969.1000000000004</v>
      </c>
      <c r="H18" s="23">
        <f t="shared" si="4"/>
        <v>0</v>
      </c>
      <c r="I18" s="23">
        <f t="shared" si="4"/>
        <v>1684.8</v>
      </c>
      <c r="J18" s="23">
        <f t="shared" si="4"/>
        <v>2284.3000000000002</v>
      </c>
      <c r="K18" s="24">
        <f t="shared" si="1"/>
        <v>47.051222779378129</v>
      </c>
      <c r="L18" s="24">
        <v>0</v>
      </c>
      <c r="M18" s="24">
        <f t="shared" si="3"/>
        <v>38.162544169611309</v>
      </c>
      <c r="N18" s="24">
        <f t="shared" si="2"/>
        <v>56.810664279141498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95.25" customHeight="1">
      <c r="A19" s="3"/>
      <c r="B19" s="10" t="s">
        <v>41</v>
      </c>
      <c r="C19" s="25">
        <v>446.9</v>
      </c>
      <c r="D19" s="25"/>
      <c r="E19" s="25"/>
      <c r="F19" s="25">
        <v>446.9</v>
      </c>
      <c r="G19" s="25">
        <v>446.9</v>
      </c>
      <c r="H19" s="25"/>
      <c r="I19" s="25"/>
      <c r="J19" s="25">
        <v>446.9</v>
      </c>
      <c r="K19" s="24">
        <f t="shared" si="1"/>
        <v>100</v>
      </c>
      <c r="L19" s="24">
        <v>0</v>
      </c>
      <c r="M19" s="24">
        <v>0</v>
      </c>
      <c r="N19" s="24">
        <f t="shared" si="2"/>
        <v>100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89.25" customHeight="1">
      <c r="A20" s="3"/>
      <c r="B20" s="10" t="s">
        <v>22</v>
      </c>
      <c r="C20" s="25">
        <v>4185.2</v>
      </c>
      <c r="D20" s="25"/>
      <c r="E20" s="25">
        <v>2730</v>
      </c>
      <c r="F20" s="25">
        <v>1455.2</v>
      </c>
      <c r="G20" s="25">
        <v>285.60000000000002</v>
      </c>
      <c r="H20" s="25"/>
      <c r="I20" s="25"/>
      <c r="J20" s="25">
        <v>285.60000000000002</v>
      </c>
      <c r="K20" s="24">
        <f t="shared" si="1"/>
        <v>6.8240466405428659</v>
      </c>
      <c r="L20" s="24">
        <v>0</v>
      </c>
      <c r="M20" s="24">
        <f>I20/E20*100</f>
        <v>0</v>
      </c>
      <c r="N20" s="24">
        <f>J20/F20*100</f>
        <v>19.626168224299068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17" customHeight="1">
      <c r="A21" s="3"/>
      <c r="B21" s="10" t="s">
        <v>35</v>
      </c>
      <c r="C21" s="25">
        <f>189.1+39.9</f>
        <v>229</v>
      </c>
      <c r="D21" s="25"/>
      <c r="E21" s="25"/>
      <c r="F21" s="25">
        <v>229</v>
      </c>
      <c r="G21" s="25">
        <v>229</v>
      </c>
      <c r="H21" s="25"/>
      <c r="I21" s="25"/>
      <c r="J21" s="25">
        <v>229</v>
      </c>
      <c r="K21" s="24">
        <f t="shared" si="1"/>
        <v>100</v>
      </c>
      <c r="L21" s="24">
        <v>0</v>
      </c>
      <c r="M21" s="24">
        <v>0</v>
      </c>
      <c r="N21" s="24">
        <f t="shared" si="2"/>
        <v>100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50.25" hidden="1" customHeight="1">
      <c r="A22" s="3"/>
      <c r="B22" s="10" t="s">
        <v>15</v>
      </c>
      <c r="C22" s="25" t="e">
        <f>D22+E22+F22+#REF!</f>
        <v>#REF!</v>
      </c>
      <c r="D22" s="25"/>
      <c r="E22" s="25"/>
      <c r="F22" s="25">
        <v>100</v>
      </c>
      <c r="G22" s="25" t="e">
        <f>H22+I22+J22+#REF!</f>
        <v>#REF!</v>
      </c>
      <c r="H22" s="25"/>
      <c r="I22" s="25"/>
      <c r="J22" s="25">
        <v>0</v>
      </c>
      <c r="K22" s="24" t="e">
        <f t="shared" si="1"/>
        <v>#REF!</v>
      </c>
      <c r="L22" s="24">
        <v>0</v>
      </c>
      <c r="M22" s="24" t="e">
        <f t="shared" si="3"/>
        <v>#DIV/0!</v>
      </c>
      <c r="N22" s="24">
        <f t="shared" si="2"/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70.5" customHeight="1">
      <c r="A23" s="3"/>
      <c r="B23" s="10" t="s">
        <v>34</v>
      </c>
      <c r="C23" s="25">
        <v>958.4</v>
      </c>
      <c r="D23" s="25"/>
      <c r="E23" s="25"/>
      <c r="F23" s="25">
        <v>958.4</v>
      </c>
      <c r="G23" s="25">
        <v>458.4</v>
      </c>
      <c r="H23" s="25"/>
      <c r="I23" s="25"/>
      <c r="J23" s="25">
        <v>458.4</v>
      </c>
      <c r="K23" s="24">
        <f t="shared" si="1"/>
        <v>47.82971619365609</v>
      </c>
      <c r="L23" s="24">
        <v>0</v>
      </c>
      <c r="M23" s="24">
        <v>0</v>
      </c>
      <c r="N23" s="24">
        <f t="shared" si="2"/>
        <v>47.82971619365609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69" customHeight="1">
      <c r="A24" s="3"/>
      <c r="B24" s="10" t="s">
        <v>42</v>
      </c>
      <c r="C24" s="25">
        <v>801.7</v>
      </c>
      <c r="D24" s="25"/>
      <c r="E24" s="25">
        <v>100</v>
      </c>
      <c r="F24" s="25">
        <v>701.7</v>
      </c>
      <c r="G24" s="25">
        <v>734.7</v>
      </c>
      <c r="H24" s="25"/>
      <c r="I24" s="25">
        <v>100</v>
      </c>
      <c r="J24" s="25">
        <v>634.70000000000005</v>
      </c>
      <c r="K24" s="24">
        <f t="shared" si="1"/>
        <v>91.642759136834229</v>
      </c>
      <c r="L24" s="24">
        <v>0</v>
      </c>
      <c r="M24" s="24">
        <f t="shared" si="3"/>
        <v>100</v>
      </c>
      <c r="N24" s="24">
        <f t="shared" si="2"/>
        <v>90.451760011400879</v>
      </c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7.5" customHeight="1">
      <c r="A25" s="3"/>
      <c r="B25" s="10" t="s">
        <v>38</v>
      </c>
      <c r="C25" s="25">
        <v>292.3</v>
      </c>
      <c r="D25" s="25"/>
      <c r="E25" s="25">
        <v>292.3</v>
      </c>
      <c r="F25" s="25"/>
      <c r="G25" s="25">
        <v>292.3</v>
      </c>
      <c r="H25" s="25"/>
      <c r="I25" s="25">
        <v>292.3</v>
      </c>
      <c r="J25" s="25"/>
      <c r="K25" s="24">
        <f t="shared" si="1"/>
        <v>100</v>
      </c>
      <c r="L25" s="24">
        <v>0</v>
      </c>
      <c r="M25" s="24">
        <f t="shared" si="3"/>
        <v>100</v>
      </c>
      <c r="N25" s="24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5.25" customHeight="1">
      <c r="A26" s="3"/>
      <c r="B26" s="10" t="s">
        <v>37</v>
      </c>
      <c r="C26" s="25">
        <v>1198.5999999999999</v>
      </c>
      <c r="D26" s="25"/>
      <c r="E26" s="25">
        <v>1141.5999999999999</v>
      </c>
      <c r="F26" s="25">
        <v>57</v>
      </c>
      <c r="G26" s="25">
        <v>1198.5999999999999</v>
      </c>
      <c r="H26" s="25"/>
      <c r="I26" s="25">
        <v>1141.5999999999999</v>
      </c>
      <c r="J26" s="25">
        <v>57</v>
      </c>
      <c r="K26" s="24">
        <f t="shared" si="1"/>
        <v>100</v>
      </c>
      <c r="L26" s="24">
        <v>0</v>
      </c>
      <c r="M26" s="24">
        <f t="shared" si="3"/>
        <v>100</v>
      </c>
      <c r="N26" s="24">
        <f t="shared" si="2"/>
        <v>100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69" customHeight="1">
      <c r="A27" s="3"/>
      <c r="B27" s="10" t="s">
        <v>36</v>
      </c>
      <c r="C27" s="25">
        <v>323.60000000000002</v>
      </c>
      <c r="D27" s="25"/>
      <c r="E27" s="25">
        <v>150.9</v>
      </c>
      <c r="F27" s="25">
        <v>172.7</v>
      </c>
      <c r="G27" s="25">
        <v>323.60000000000002</v>
      </c>
      <c r="H27" s="25"/>
      <c r="I27" s="25">
        <v>150.9</v>
      </c>
      <c r="J27" s="25">
        <v>172.7</v>
      </c>
      <c r="K27" s="24">
        <f t="shared" si="1"/>
        <v>100</v>
      </c>
      <c r="L27" s="24">
        <v>0</v>
      </c>
      <c r="M27" s="24">
        <f t="shared" si="3"/>
        <v>100</v>
      </c>
      <c r="N27" s="24">
        <f t="shared" si="2"/>
        <v>100</v>
      </c>
    </row>
    <row r="28" spans="1:24" ht="111.75" customHeight="1">
      <c r="A28" s="5" t="s">
        <v>25</v>
      </c>
      <c r="B28" s="6"/>
      <c r="C28" s="23">
        <f>C29+C31+C32+C33+C30</f>
        <v>2551.5</v>
      </c>
      <c r="D28" s="23">
        <f t="shared" ref="D28:J28" si="5">D29+D31+D32+D33+D30</f>
        <v>0</v>
      </c>
      <c r="E28" s="23">
        <f t="shared" si="5"/>
        <v>1059.5</v>
      </c>
      <c r="F28" s="23">
        <f t="shared" si="5"/>
        <v>1492</v>
      </c>
      <c r="G28" s="23">
        <f t="shared" si="5"/>
        <v>1795.7</v>
      </c>
      <c r="H28" s="23">
        <f t="shared" si="5"/>
        <v>0</v>
      </c>
      <c r="I28" s="23">
        <f t="shared" si="5"/>
        <v>1053.0999999999999</v>
      </c>
      <c r="J28" s="23">
        <f t="shared" si="5"/>
        <v>742.6</v>
      </c>
      <c r="K28" s="24">
        <f t="shared" si="1"/>
        <v>70.378208896727415</v>
      </c>
      <c r="L28" s="24">
        <v>0</v>
      </c>
      <c r="M28" s="24">
        <f t="shared" si="3"/>
        <v>99.395941481831045</v>
      </c>
      <c r="N28" s="24">
        <f t="shared" si="2"/>
        <v>49.772117962466488</v>
      </c>
    </row>
    <row r="29" spans="1:24" ht="63.75">
      <c r="A29" s="14"/>
      <c r="B29" s="10" t="s">
        <v>44</v>
      </c>
      <c r="C29" s="25">
        <v>600</v>
      </c>
      <c r="D29" s="26"/>
      <c r="E29" s="26"/>
      <c r="F29" s="26">
        <v>600</v>
      </c>
      <c r="G29" s="25">
        <v>553.6</v>
      </c>
      <c r="H29" s="26"/>
      <c r="I29" s="26"/>
      <c r="J29" s="26">
        <v>553.6</v>
      </c>
      <c r="K29" s="24">
        <f t="shared" si="1"/>
        <v>92.26666666666668</v>
      </c>
      <c r="L29" s="24">
        <v>0</v>
      </c>
      <c r="M29" s="24">
        <v>0</v>
      </c>
      <c r="N29" s="24">
        <f t="shared" si="2"/>
        <v>92.26666666666668</v>
      </c>
    </row>
    <row r="30" spans="1:24" ht="74.25" customHeight="1">
      <c r="A30" s="14"/>
      <c r="B30" s="29" t="s">
        <v>46</v>
      </c>
      <c r="C30" s="25">
        <v>150</v>
      </c>
      <c r="D30" s="26"/>
      <c r="E30" s="26"/>
      <c r="F30" s="26">
        <v>150</v>
      </c>
      <c r="G30" s="25">
        <v>0</v>
      </c>
      <c r="H30" s="26"/>
      <c r="I30" s="26"/>
      <c r="J30" s="26">
        <v>0</v>
      </c>
      <c r="K30" s="24">
        <f t="shared" si="1"/>
        <v>0</v>
      </c>
      <c r="L30" s="24">
        <v>0</v>
      </c>
      <c r="M30" s="24">
        <v>0</v>
      </c>
      <c r="N30" s="24">
        <f t="shared" si="2"/>
        <v>0</v>
      </c>
    </row>
    <row r="31" spans="1:24" ht="75.75" customHeight="1">
      <c r="A31" s="14"/>
      <c r="B31" s="10" t="s">
        <v>18</v>
      </c>
      <c r="C31" s="25">
        <v>476</v>
      </c>
      <c r="D31" s="26"/>
      <c r="E31" s="26"/>
      <c r="F31" s="26">
        <v>476</v>
      </c>
      <c r="G31" s="25">
        <v>103.9</v>
      </c>
      <c r="H31" s="26"/>
      <c r="I31" s="26"/>
      <c r="J31" s="26">
        <v>103.9</v>
      </c>
      <c r="K31" s="24">
        <f t="shared" si="1"/>
        <v>21.827731092436974</v>
      </c>
      <c r="L31" s="24">
        <v>0</v>
      </c>
      <c r="M31" s="24">
        <v>0</v>
      </c>
      <c r="N31" s="24">
        <f t="shared" si="2"/>
        <v>21.827731092436974</v>
      </c>
    </row>
    <row r="32" spans="1:24" ht="64.5" customHeight="1">
      <c r="A32" s="14"/>
      <c r="B32" s="10" t="s">
        <v>17</v>
      </c>
      <c r="C32" s="25">
        <v>1038.2</v>
      </c>
      <c r="D32" s="26"/>
      <c r="E32" s="26">
        <v>772.2</v>
      </c>
      <c r="F32" s="26">
        <v>266</v>
      </c>
      <c r="G32" s="25">
        <v>850.9</v>
      </c>
      <c r="H32" s="26"/>
      <c r="I32" s="26">
        <v>765.8</v>
      </c>
      <c r="J32" s="26">
        <v>85.1</v>
      </c>
      <c r="K32" s="24">
        <f t="shared" si="1"/>
        <v>81.95916008476209</v>
      </c>
      <c r="L32" s="24">
        <v>0</v>
      </c>
      <c r="M32" s="24">
        <f t="shared" si="3"/>
        <v>99.171199171199163</v>
      </c>
      <c r="N32" s="24">
        <f t="shared" si="2"/>
        <v>31.992481203007518</v>
      </c>
    </row>
    <row r="33" spans="1:14" ht="158.25" customHeight="1">
      <c r="A33" s="14"/>
      <c r="B33" s="10" t="s">
        <v>45</v>
      </c>
      <c r="C33" s="25">
        <v>287.3</v>
      </c>
      <c r="D33" s="26"/>
      <c r="E33" s="26">
        <v>287.3</v>
      </c>
      <c r="F33" s="26"/>
      <c r="G33" s="25">
        <v>287.3</v>
      </c>
      <c r="H33" s="26"/>
      <c r="I33" s="26">
        <v>287.3</v>
      </c>
      <c r="J33" s="26"/>
      <c r="K33" s="24">
        <f t="shared" si="1"/>
        <v>100</v>
      </c>
      <c r="L33" s="24">
        <v>0</v>
      </c>
      <c r="M33" s="24">
        <f t="shared" si="3"/>
        <v>100</v>
      </c>
      <c r="N33" s="24">
        <v>0</v>
      </c>
    </row>
    <row r="34" spans="1:14" ht="114.75" hidden="1" customHeight="1">
      <c r="A34" s="14"/>
      <c r="B34" s="10" t="s">
        <v>16</v>
      </c>
      <c r="C34" s="25" t="e">
        <f>D34+E34+F34+#REF!</f>
        <v>#REF!</v>
      </c>
      <c r="D34" s="26"/>
      <c r="E34" s="26">
        <v>356.6</v>
      </c>
      <c r="F34" s="26">
        <v>292</v>
      </c>
      <c r="G34" s="25" t="e">
        <f>H34+I34+J34+#REF!</f>
        <v>#REF!</v>
      </c>
      <c r="H34" s="26"/>
      <c r="I34" s="26">
        <v>356.6</v>
      </c>
      <c r="J34" s="26">
        <v>291.3</v>
      </c>
      <c r="K34" s="24" t="e">
        <f t="shared" si="1"/>
        <v>#REF!</v>
      </c>
      <c r="L34" s="24">
        <v>0</v>
      </c>
      <c r="M34" s="24">
        <f t="shared" si="3"/>
        <v>100</v>
      </c>
      <c r="N34" s="24">
        <f t="shared" si="2"/>
        <v>99.760273972602747</v>
      </c>
    </row>
    <row r="35" spans="1:14" ht="103.5" customHeight="1">
      <c r="A35" s="5" t="s">
        <v>26</v>
      </c>
      <c r="B35" s="5"/>
      <c r="C35" s="23">
        <v>50</v>
      </c>
      <c r="D35" s="23"/>
      <c r="E35" s="23"/>
      <c r="F35" s="23">
        <v>50</v>
      </c>
      <c r="G35" s="23">
        <v>50</v>
      </c>
      <c r="H35" s="23"/>
      <c r="I35" s="23"/>
      <c r="J35" s="23">
        <v>50</v>
      </c>
      <c r="K35" s="24">
        <f t="shared" si="1"/>
        <v>100</v>
      </c>
      <c r="L35" s="24">
        <v>0</v>
      </c>
      <c r="M35" s="24">
        <v>0</v>
      </c>
      <c r="N35" s="24">
        <f t="shared" si="2"/>
        <v>100</v>
      </c>
    </row>
    <row r="36" spans="1:14" ht="68.25" hidden="1" customHeight="1">
      <c r="A36" s="14"/>
      <c r="B36" s="10" t="s">
        <v>20</v>
      </c>
      <c r="C36" s="25" t="e">
        <f>D36+E36+F36+#REF!</f>
        <v>#REF!</v>
      </c>
      <c r="D36" s="26"/>
      <c r="E36" s="26"/>
      <c r="F36" s="26">
        <v>14</v>
      </c>
      <c r="G36" s="25" t="e">
        <f>H36+I36+J36+#REF!</f>
        <v>#REF!</v>
      </c>
      <c r="H36" s="26"/>
      <c r="I36" s="26"/>
      <c r="J36" s="26">
        <v>14</v>
      </c>
      <c r="K36" s="24" t="e">
        <f t="shared" si="1"/>
        <v>#REF!</v>
      </c>
      <c r="L36" s="24">
        <v>0</v>
      </c>
      <c r="M36" s="24" t="e">
        <f t="shared" si="3"/>
        <v>#DIV/0!</v>
      </c>
      <c r="N36" s="24">
        <f t="shared" si="2"/>
        <v>100</v>
      </c>
    </row>
    <row r="37" spans="1:14" ht="93" customHeight="1">
      <c r="A37" s="15"/>
      <c r="B37" s="10" t="s">
        <v>43</v>
      </c>
      <c r="C37" s="25">
        <v>50</v>
      </c>
      <c r="D37" s="26"/>
      <c r="E37" s="26"/>
      <c r="F37" s="26">
        <v>50</v>
      </c>
      <c r="G37" s="25">
        <v>50</v>
      </c>
      <c r="H37" s="27"/>
      <c r="I37" s="27"/>
      <c r="J37" s="27">
        <v>50</v>
      </c>
      <c r="K37" s="24">
        <f t="shared" si="1"/>
        <v>100</v>
      </c>
      <c r="L37" s="24">
        <v>0</v>
      </c>
      <c r="M37" s="24">
        <v>0</v>
      </c>
      <c r="N37" s="24">
        <f t="shared" si="2"/>
        <v>100</v>
      </c>
    </row>
    <row r="38" spans="1:14">
      <c r="A38" s="16" t="s">
        <v>9</v>
      </c>
      <c r="B38" s="16"/>
      <c r="C38" s="28">
        <f>C10+C18+C28+C35</f>
        <v>14802.3</v>
      </c>
      <c r="D38" s="28">
        <f t="shared" ref="D38:J38" si="6">D10+D18+D28+D35</f>
        <v>0</v>
      </c>
      <c r="E38" s="28">
        <f t="shared" si="6"/>
        <v>6276.1999999999989</v>
      </c>
      <c r="F38" s="28">
        <f t="shared" si="6"/>
        <v>8526.0999999999985</v>
      </c>
      <c r="G38" s="28">
        <f t="shared" si="6"/>
        <v>9579.1</v>
      </c>
      <c r="H38" s="28">
        <f t="shared" si="6"/>
        <v>0</v>
      </c>
      <c r="I38" s="28">
        <f t="shared" si="6"/>
        <v>3539.7999999999997</v>
      </c>
      <c r="J38" s="28">
        <f t="shared" si="6"/>
        <v>6039.3000000000011</v>
      </c>
      <c r="K38" s="24">
        <f t="shared" si="1"/>
        <v>64.713591806678693</v>
      </c>
      <c r="L38" s="24">
        <v>0</v>
      </c>
      <c r="M38" s="24">
        <f t="shared" si="3"/>
        <v>56.400369650425418</v>
      </c>
      <c r="N38" s="24">
        <f t="shared" si="2"/>
        <v>70.833088985585462</v>
      </c>
    </row>
    <row r="39" spans="1:14">
      <c r="A39" s="7"/>
      <c r="B39" s="7"/>
      <c r="C39" s="8"/>
      <c r="D39" s="8"/>
      <c r="E39" s="8"/>
      <c r="F39" s="8"/>
      <c r="G39" s="8"/>
      <c r="H39" s="8"/>
      <c r="I39" s="8"/>
      <c r="J39" s="8"/>
    </row>
    <row r="40" spans="1:14">
      <c r="A40" s="1" t="s">
        <v>19</v>
      </c>
      <c r="C40" s="34" t="s">
        <v>27</v>
      </c>
      <c r="D40" s="34"/>
      <c r="E40" s="34"/>
    </row>
    <row r="42" spans="1:14">
      <c r="A42" s="1" t="s">
        <v>10</v>
      </c>
      <c r="B42" s="1" t="s">
        <v>28</v>
      </c>
    </row>
  </sheetData>
  <mergeCells count="16">
    <mergeCell ref="C40:E40"/>
    <mergeCell ref="A1:J1"/>
    <mergeCell ref="D7:F7"/>
    <mergeCell ref="C7:C8"/>
    <mergeCell ref="C6:F6"/>
    <mergeCell ref="G6:J6"/>
    <mergeCell ref="G7:G8"/>
    <mergeCell ref="H7:J7"/>
    <mergeCell ref="A6:A8"/>
    <mergeCell ref="B6:B8"/>
    <mergeCell ref="A4:J4"/>
    <mergeCell ref="A3:N3"/>
    <mergeCell ref="A2:M2"/>
    <mergeCell ref="K6:N6"/>
    <mergeCell ref="K7:K8"/>
    <mergeCell ref="L7:N7"/>
  </mergeCells>
  <pageMargins left="0.23622047244094491" right="0.23622047244094491" top="0.74803149606299213" bottom="0.74803149606299213" header="0.31496062992125984" footer="0.31496062992125984"/>
  <pageSetup paperSize="9" scale="69" fitToHeight="1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2017-07-20T09:15:06Z</dcterms:modified>
</cp:coreProperties>
</file>