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Расходы на 2019" sheetId="1" r:id="rId1"/>
    <sheet name="Прогноз ДОХОДЫ на 2019-2021 " sheetId="4" r:id="rId2"/>
    <sheet name="ДОХОДЫ на 2019-2021" sheetId="2" r:id="rId3"/>
  </sheets>
  <definedNames>
    <definedName name="_xlnm.Print_Area" localSheetId="2">'ДОХОДЫ на 2019-2021'!$A$1:$M$36</definedName>
    <definedName name="_xlnm.Print_Area" localSheetId="1">'Прогноз ДОХОДЫ на 2019-2021 '!$A$2:$K$42</definedName>
    <definedName name="_xlnm.Print_Area" localSheetId="0">'Расходы на 2019'!$A$1:$N$137</definedName>
  </definedNames>
  <calcPr calcId="125725"/>
</workbook>
</file>

<file path=xl/calcChain.xml><?xml version="1.0" encoding="utf-8"?>
<calcChain xmlns="http://schemas.openxmlformats.org/spreadsheetml/2006/main">
  <c r="I24" i="4"/>
  <c r="J63" i="1"/>
  <c r="M103" i="2"/>
  <c r="L103"/>
  <c r="K103"/>
  <c r="J103"/>
  <c r="F103"/>
  <c r="L124" i="1"/>
  <c r="M124"/>
  <c r="N124"/>
  <c r="K124"/>
  <c r="L110"/>
  <c r="L106" s="1"/>
  <c r="L105" s="1"/>
  <c r="M110"/>
  <c r="M106" s="1"/>
  <c r="N110"/>
  <c r="N106" s="1"/>
  <c r="N105" s="1"/>
  <c r="K110"/>
  <c r="K106" s="1"/>
  <c r="K105" s="1"/>
  <c r="K10"/>
  <c r="J11"/>
  <c r="J110"/>
  <c r="L8"/>
  <c r="K8"/>
  <c r="J96"/>
  <c r="J95"/>
  <c r="J94"/>
  <c r="J85"/>
  <c r="J84"/>
  <c r="J83"/>
  <c r="J82"/>
  <c r="J73"/>
  <c r="J72"/>
  <c r="J71"/>
  <c r="J70"/>
  <c r="J24" i="4"/>
  <c r="K24"/>
  <c r="J14"/>
  <c r="J17" s="1"/>
  <c r="K14"/>
  <c r="I14"/>
  <c r="K36"/>
  <c r="I26"/>
  <c r="I36" s="1"/>
  <c r="J26"/>
  <c r="J36" s="1"/>
  <c r="K8"/>
  <c r="K17" s="1"/>
  <c r="J8"/>
  <c r="I8"/>
  <c r="I17" s="1"/>
  <c r="I25" s="1"/>
  <c r="J25" i="1"/>
  <c r="J77"/>
  <c r="J56"/>
  <c r="F102" i="2"/>
  <c r="F101"/>
  <c r="F100"/>
  <c r="F99"/>
  <c r="F98"/>
  <c r="M97"/>
  <c r="L97"/>
  <c r="K97"/>
  <c r="J97"/>
  <c r="F95"/>
  <c r="F94"/>
  <c r="F93"/>
  <c r="F92"/>
  <c r="F91"/>
  <c r="F90"/>
  <c r="F89"/>
  <c r="F88"/>
  <c r="F87"/>
  <c r="F86"/>
  <c r="F85"/>
  <c r="F84"/>
  <c r="F83"/>
  <c r="M82"/>
  <c r="M96" s="1"/>
  <c r="L82"/>
  <c r="L96" s="1"/>
  <c r="K82"/>
  <c r="K96" s="1"/>
  <c r="J82"/>
  <c r="F81"/>
  <c r="F66"/>
  <c r="F65"/>
  <c r="F64"/>
  <c r="F63"/>
  <c r="F62"/>
  <c r="F61"/>
  <c r="M60"/>
  <c r="M67" s="1"/>
  <c r="L60"/>
  <c r="L67" s="1"/>
  <c r="K60"/>
  <c r="K67" s="1"/>
  <c r="J60"/>
  <c r="J67" s="1"/>
  <c r="F58"/>
  <c r="F57"/>
  <c r="F56"/>
  <c r="F55"/>
  <c r="F54"/>
  <c r="F53"/>
  <c r="F52"/>
  <c r="F51"/>
  <c r="F50"/>
  <c r="F49"/>
  <c r="F48"/>
  <c r="F47"/>
  <c r="F46"/>
  <c r="M45"/>
  <c r="M59" s="1"/>
  <c r="L45"/>
  <c r="L59" s="1"/>
  <c r="K45"/>
  <c r="K59" s="1"/>
  <c r="J45"/>
  <c r="J59" s="1"/>
  <c r="F44"/>
  <c r="M22"/>
  <c r="M30" s="1"/>
  <c r="L22"/>
  <c r="L30" s="1"/>
  <c r="K22"/>
  <c r="K30" s="1"/>
  <c r="J22"/>
  <c r="J30" s="1"/>
  <c r="M7"/>
  <c r="M21" s="1"/>
  <c r="L7"/>
  <c r="L21" s="1"/>
  <c r="K7"/>
  <c r="J7"/>
  <c r="F29"/>
  <c r="F28"/>
  <c r="F27"/>
  <c r="F26"/>
  <c r="F25"/>
  <c r="F24"/>
  <c r="F23"/>
  <c r="F20"/>
  <c r="F19"/>
  <c r="F17"/>
  <c r="F18"/>
  <c r="F16"/>
  <c r="F15"/>
  <c r="F14"/>
  <c r="F13"/>
  <c r="F12"/>
  <c r="F11"/>
  <c r="F10"/>
  <c r="F9"/>
  <c r="F8"/>
  <c r="F6"/>
  <c r="K21"/>
  <c r="J124" i="1"/>
  <c r="J106"/>
  <c r="J97"/>
  <c r="J54"/>
  <c r="J51"/>
  <c r="J43"/>
  <c r="J30"/>
  <c r="J7" l="1"/>
  <c r="F7" i="2"/>
  <c r="L104"/>
  <c r="K104"/>
  <c r="M104"/>
  <c r="F22"/>
  <c r="F30" s="1"/>
  <c r="L68"/>
  <c r="F97"/>
  <c r="M105" i="1"/>
  <c r="K25" i="4"/>
  <c r="J25"/>
  <c r="J37" s="1"/>
  <c r="I37"/>
  <c r="J86" i="1"/>
  <c r="J62"/>
  <c r="J50" s="1"/>
  <c r="J104" s="1"/>
  <c r="K37" i="4"/>
  <c r="F82" i="2"/>
  <c r="F96" s="1"/>
  <c r="J96"/>
  <c r="J104" s="1"/>
  <c r="F60"/>
  <c r="F67" s="1"/>
  <c r="F45"/>
  <c r="F59" s="1"/>
  <c r="K68"/>
  <c r="M68"/>
  <c r="J68"/>
  <c r="M31"/>
  <c r="K31"/>
  <c r="L31"/>
  <c r="F21"/>
  <c r="J21"/>
  <c r="J31" s="1"/>
  <c r="J105" i="1"/>
  <c r="F31" i="2" l="1"/>
  <c r="F68"/>
  <c r="F104"/>
  <c r="J133" i="1"/>
</calcChain>
</file>

<file path=xl/sharedStrings.xml><?xml version="1.0" encoding="utf-8"?>
<sst xmlns="http://schemas.openxmlformats.org/spreadsheetml/2006/main" count="711" uniqueCount="231">
  <si>
    <r>
      <t xml:space="preserve">                                                АДМИНИСТРАЦИЯ   СЕРЕБРЯНСКОГО СЕЛЬСКОГО ПОСЕЛЕНИЯ</t>
    </r>
    <r>
      <rPr>
        <sz val="12"/>
        <color theme="1"/>
        <rFont val="Times New Roman"/>
        <family val="1"/>
        <charset val="204"/>
      </rPr>
      <t>.</t>
    </r>
  </si>
  <si>
    <t xml:space="preserve">      </t>
  </si>
  <si>
    <t>Наименование</t>
  </si>
  <si>
    <t>Бюджетная классификация</t>
  </si>
  <si>
    <t>Бюджетные ассигнования</t>
  </si>
  <si>
    <t>Код</t>
  </si>
  <si>
    <t>КФСР</t>
  </si>
  <si>
    <t>КВР</t>
  </si>
  <si>
    <t>КОСГУ</t>
  </si>
  <si>
    <t>Год</t>
  </si>
  <si>
    <t>Центральный аппарат</t>
  </si>
  <si>
    <t>98 3 0000120</t>
  </si>
  <si>
    <t>Оплата труда</t>
  </si>
  <si>
    <t>Начисления на оплату труда</t>
  </si>
  <si>
    <t>Транспортные услуги</t>
  </si>
  <si>
    <t>Прочая закупка товаров, работ, услуг для муниципальных нужд</t>
  </si>
  <si>
    <t>Услуги связи</t>
  </si>
  <si>
    <t>Коммунальные услуги</t>
  </si>
  <si>
    <t>Услуги по сод-ию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</si>
  <si>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</si>
  <si>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</si>
  <si>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</si>
  <si>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</si>
  <si>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Передача полномочий</t>
  </si>
  <si>
    <t>99 9 0000840</t>
  </si>
  <si>
    <t>99 9 0000830</t>
  </si>
  <si>
    <t>Глава местной администрации</t>
  </si>
  <si>
    <t>98 2 0000120</t>
  </si>
  <si>
    <t>Iкв.</t>
  </si>
  <si>
    <t>IIкв.</t>
  </si>
  <si>
    <t>IIIкв.</t>
  </si>
  <si>
    <t>IYкв</t>
  </si>
  <si>
    <t>Резервный фонд</t>
  </si>
  <si>
    <t>99 9 0001010</t>
  </si>
  <si>
    <t>Расходы по оценке недвижим.,признание прав и регулир.отношений муниципальной собствен-ти</t>
  </si>
  <si>
    <t>99 9 0001040</t>
  </si>
  <si>
    <t>99 9 0001090</t>
  </si>
  <si>
    <t xml:space="preserve">Расходы на мероприятия по землеустройству и землепользованию в рамках непрогр. расходов </t>
  </si>
  <si>
    <t>99 9 0001050</t>
  </si>
  <si>
    <t>Расходы на мероприятия в области строительства ,архитектуры и градостроительства в рамках непрогр. расходов органов местного самоуправления</t>
  </si>
  <si>
    <t>99 9 00 01060</t>
  </si>
  <si>
    <t>Национальная оборона</t>
  </si>
  <si>
    <t>99 9 00 51180</t>
  </si>
  <si>
    <t>Начисления на оплату</t>
  </si>
  <si>
    <t xml:space="preserve"> На обеспечение полномочий  в сфере административных правоотношений</t>
  </si>
  <si>
    <t>99 9 00 71340</t>
  </si>
  <si>
    <t>Жилищно-коммунальное хозяйство</t>
  </si>
  <si>
    <t>Жилищное хозяйство</t>
  </si>
  <si>
    <t>Прочие мероприятия в области жилищ. хозяйства</t>
  </si>
  <si>
    <t>16 2 07 02310</t>
  </si>
  <si>
    <t>Содержание имущества</t>
  </si>
  <si>
    <t>999 00 01510</t>
  </si>
  <si>
    <t>Коммунальное хозяйство</t>
  </si>
  <si>
    <t>Расходы на прочие  мероприятия в области коммунального хозяйства</t>
  </si>
  <si>
    <t>99 9 00 01540</t>
  </si>
  <si>
    <t>Мероприятия по подготовке объектов теплоснабжения к отопит. сезону</t>
  </si>
  <si>
    <t>16 2 02 01560</t>
  </si>
  <si>
    <t>Увеличение стоимости МЗ</t>
  </si>
  <si>
    <t>Содержание водоочистки</t>
  </si>
  <si>
    <t>16 2 03 01590</t>
  </si>
  <si>
    <t>Субсидии юридическим лицам (баня)</t>
  </si>
  <si>
    <t>16 2 01 00650</t>
  </si>
  <si>
    <t>Благоустройство</t>
  </si>
  <si>
    <t>Расходы на мероприятия по учету и обслуживанию уличного освещения</t>
  </si>
  <si>
    <t>16 2 05 01600</t>
  </si>
  <si>
    <t>Коммунальные  услуги</t>
  </si>
  <si>
    <t>Расходы на реализацию мероприятий по борьбе с борщевиком Сосновского</t>
  </si>
  <si>
    <t>16 2 06 S4310</t>
  </si>
  <si>
    <t xml:space="preserve">Расходы на прочие мероприятия по благоустройству </t>
  </si>
  <si>
    <t>16 2 06 01620</t>
  </si>
  <si>
    <t>Увеличение ОС</t>
  </si>
  <si>
    <t>Дорожное хозяйство</t>
  </si>
  <si>
    <t>Расходы на мероприятия по обслуживанию и содержанию автомобильных дорог местного значения</t>
  </si>
  <si>
    <t>16 3 01 01150</t>
  </si>
  <si>
    <t>Проведение инвентаризации и оформление технических и кадастровых паспортов дорог местного значения</t>
  </si>
  <si>
    <t>16 3 02 01160</t>
  </si>
  <si>
    <t>Расходы на мероприятия по капитальному ремонту и ремонту автомобил. дорог общего пользования местного значения</t>
  </si>
  <si>
    <t>16 3 03 01650</t>
  </si>
  <si>
    <t>Расходы на капитал. ремонт и ремонт автомоб. дорог общего пользования местного значения</t>
  </si>
  <si>
    <t>16 3 03 S0140</t>
  </si>
  <si>
    <t>Национальная безопасность</t>
  </si>
  <si>
    <t>Расходы на мероприятия по предупр.и ликвидации последствий чрезвычайных ситуаций</t>
  </si>
  <si>
    <t>16 4 01 01170</t>
  </si>
  <si>
    <t xml:space="preserve">Расходы на осуществление мероприятий по обеспечению безопасности людей на водных объектах  </t>
  </si>
  <si>
    <t>16 4 02 01180</t>
  </si>
  <si>
    <t>Расходы на мероприятия по укреплению пожарной безопасности на территории поселений</t>
  </si>
  <si>
    <t>16 4 04 01220</t>
  </si>
  <si>
    <t>Доплата к пенсиям муниципальных служащих в рамках непрограммных расходов органов местного самоуправления</t>
  </si>
  <si>
    <t>99 9 00 00300</t>
  </si>
  <si>
    <t>СКЦД и О « Романтик»</t>
  </si>
  <si>
    <t>Услуги по содержанию имущества</t>
  </si>
  <si>
    <t>Увеличение  стоимости  основных  средств</t>
  </si>
  <si>
    <t>Библиотеки</t>
  </si>
  <si>
    <t>Работы и услуги по содержанию имущества</t>
  </si>
  <si>
    <t>КЦСР</t>
  </si>
  <si>
    <t>Доп.ФК</t>
  </si>
  <si>
    <t>Доп.ЭК</t>
  </si>
  <si>
    <t>Код цели</t>
  </si>
  <si>
    <t>010</t>
  </si>
  <si>
    <t>99 9 0001070</t>
  </si>
  <si>
    <t>На реализацию областного закона от 14 декабря 2012 года № 95-ОЗ " О содержании развитию на части территорий муниципальных образований ЛО иных форм местного самоуправления"</t>
  </si>
  <si>
    <t>16 2 06 70880</t>
  </si>
  <si>
    <t>16 2 06 S0880</t>
  </si>
  <si>
    <t>16 2 05 S0880</t>
  </si>
  <si>
    <t>Расходы на реализацию областного закона от 12 мая 2015 года № 42 -ОЗ " О содержании развитию иных форм самоуправления на части территорий населенных пунктов ЛО, являющихся административными центрами поселений"</t>
  </si>
  <si>
    <t>16 2 05 S4390</t>
  </si>
  <si>
    <t>16 2 06 S4390</t>
  </si>
  <si>
    <t>16 3 03 S0880</t>
  </si>
  <si>
    <t>16 3 03 S 4390</t>
  </si>
  <si>
    <t>16 4 04 S 0880</t>
  </si>
  <si>
    <t>16 1 01 00200</t>
  </si>
  <si>
    <t>18 1 01 00200</t>
  </si>
  <si>
    <t>За услуги связи, интернет</t>
  </si>
  <si>
    <t>16 1 02 00210</t>
  </si>
  <si>
    <t xml:space="preserve">КУЛЬТУРА </t>
  </si>
  <si>
    <t>Обеспечение выплат стимулирующего характера работникам муниципальных учреждений культуры в рамках подпрограммы " Развитие культуры, физической культуры и спорта в Серебрянском сп ЛМР</t>
  </si>
  <si>
    <t>16 1 01 S0360</t>
  </si>
  <si>
    <t>Глава администрация</t>
  </si>
  <si>
    <t>Пальок С.А.</t>
  </si>
  <si>
    <t>Главный бухгалтер</t>
  </si>
  <si>
    <t>Егорова А.В.</t>
  </si>
  <si>
    <t xml:space="preserve">                                                                                    ПРОГНОЗ  ДОХОДОВ  АДМИНИСТРАЦИИ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</si>
  <si>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      Тыс.руб</t>
    </r>
    <r>
      <rPr>
        <sz val="12"/>
        <color theme="1"/>
        <rFont val="Times New Roman"/>
        <family val="1"/>
        <charset val="204"/>
      </rPr>
      <t>.</t>
    </r>
  </si>
  <si>
    <t>Налог на доходы физических лиц</t>
  </si>
  <si>
    <t xml:space="preserve">Единый сельхоз налог </t>
  </si>
  <si>
    <t>Налог на имущество  физических лиц</t>
  </si>
  <si>
    <t>Земельный налог с юридических  лиц.</t>
  </si>
  <si>
    <t>Земельный налог  с физических  лиц.</t>
  </si>
  <si>
    <t>Государственная пошлина</t>
  </si>
  <si>
    <t>Доходы от сдачи в аренду имущества, находящегося в оперативном управлении</t>
  </si>
  <si>
    <t>Прочие поступления от использования имущества, находящегося в собственности поселений ( соц.найм)</t>
  </si>
  <si>
    <t>Доходы от оказания платных  услуг</t>
  </si>
  <si>
    <t>Доходы от реализации иного имущества</t>
  </si>
  <si>
    <t>Прочие неналоговые доходы ( штрафы, санкции)</t>
  </si>
  <si>
    <t>Итого  собственные  доходы</t>
  </si>
  <si>
    <t>Дотации бюджетам поселения всего: в т.ч</t>
  </si>
  <si>
    <t>Дотация на финанс. поддержку  район</t>
  </si>
  <si>
    <t>Дотация на финанс. поддержку  область</t>
  </si>
  <si>
    <t>Субвенции на осуществление первичного воинского учета</t>
  </si>
  <si>
    <t>Прочие межбюджетные трансферты, передаваемые бюджетам ( стимулирующие)</t>
  </si>
  <si>
    <t>Прочие межбюджетные трансферты, передаваемые бюджетам ( борщевик)</t>
  </si>
  <si>
    <t>Прочие субсидии  ( 95-ОЗ)</t>
  </si>
  <si>
    <t>Субсидии бюджетам на осуществление дорожной деятельности в отношении автомобильных дорог общего пользования</t>
  </si>
  <si>
    <t>Субвенции на осуществление отдельных государственных полномочий</t>
  </si>
  <si>
    <t>Итого безвозмездные поступления</t>
  </si>
  <si>
    <t xml:space="preserve">                Глава  администрации                                      С.А.Пальок                                  Главный бухгалтер                         А.В.Егорова</t>
  </si>
  <si>
    <t>Код глав</t>
  </si>
  <si>
    <t>Наименование доходов</t>
  </si>
  <si>
    <t xml:space="preserve"> КВД</t>
  </si>
  <si>
    <t>1 01 02 00 0 01 0 000 110</t>
  </si>
  <si>
    <t xml:space="preserve">Доходы от уплаты  акцизов </t>
  </si>
  <si>
    <t>Доходы от уплаты  акцизов</t>
  </si>
  <si>
    <t>1 03 02 23 0 01 0 000 110</t>
  </si>
  <si>
    <t>1 03 02 24 0 01 0 000 110</t>
  </si>
  <si>
    <t>1 03 02 25 0 01 0 000 110</t>
  </si>
  <si>
    <t>1 05 03 01 0 01 0 000 110</t>
  </si>
  <si>
    <t>1 06 01 03 0 10 0 000 110</t>
  </si>
  <si>
    <t>1 06 06 03 3 10 0 000 110</t>
  </si>
  <si>
    <t>1 06 06 04 3 10 0 000 110</t>
  </si>
  <si>
    <t>1 08 04 02 0 01 0 000 110</t>
  </si>
  <si>
    <t>1 11 05 07 5 10 0 000 120</t>
  </si>
  <si>
    <t>1 11 09 04 5 10 0 000 120</t>
  </si>
  <si>
    <t>1 13 01 99 5 10 0 000 130</t>
  </si>
  <si>
    <t>1 14 02 05 3 10 0 000 410</t>
  </si>
  <si>
    <t>1 16 90 05 0 10 0 000 140</t>
  </si>
  <si>
    <t>2 02 15 00 1 10 0 000 151</t>
  </si>
  <si>
    <t>2 02 35 11 8 10 0 000 151</t>
  </si>
  <si>
    <t>2 02 29 99 9 10 0 000 151</t>
  </si>
  <si>
    <t>2 02 20 21 6 00 0 000 151</t>
  </si>
  <si>
    <t>2 02 30 02 4 10 0 000 151</t>
  </si>
  <si>
    <t>Расходы на реализацию областного закона от 14 декабря 2012 года № 95-ОЗ " О содержании развитию на части территорий муниципальных образований ЛО иных форм местного самоуправления"</t>
  </si>
  <si>
    <t>18-365</t>
  </si>
  <si>
    <t>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</si>
  <si>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</si>
  <si>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Организация и  проведение торжественных и праздничных мероприятий межмуниципального характера</t>
  </si>
  <si>
    <t>Доп. КД</t>
  </si>
  <si>
    <t xml:space="preserve">                                                                 СЕРЕБРЯНСКОГО СЕЛЬСКОГО ПОСЕЛЕНИЯ  НА  2019  год.                                                                                                                                             </t>
  </si>
  <si>
    <t>ВСЕГО ДОХОДОВ  НА 2019 Г.</t>
  </si>
  <si>
    <t>Прочие субсидии  ( 3-ОЗ)</t>
  </si>
  <si>
    <t xml:space="preserve">                                                                 СЕРЕБРЯНСКОГО СЕЛЬСКОГО ПОСЕЛЕНИЯ  НА  2020  год.                                                                                                                                             </t>
  </si>
  <si>
    <r>
      <t xml:space="preserve">Год  </t>
    </r>
    <r>
      <rPr>
        <b/>
        <sz val="12"/>
        <color rgb="FFFF0000"/>
        <rFont val="Times New Roman"/>
        <family val="1"/>
        <charset val="204"/>
      </rPr>
      <t>2019</t>
    </r>
  </si>
  <si>
    <r>
      <rPr>
        <b/>
        <sz val="12"/>
        <rFont val="Times New Roman"/>
        <family val="1"/>
        <charset val="204"/>
      </rPr>
      <t xml:space="preserve">Год </t>
    </r>
    <r>
      <rPr>
        <b/>
        <sz val="12"/>
        <color rgb="FFFF0000"/>
        <rFont val="Times New Roman"/>
        <family val="1"/>
        <charset val="204"/>
      </rPr>
      <t>2020</t>
    </r>
  </si>
  <si>
    <t>ВСЕГО ДОХОДОВ  НА 2020 Г.</t>
  </si>
  <si>
    <t xml:space="preserve">                                                                 СЕРЕБРЯНСКОГО СЕЛЬСКОГО ПОСЕЛЕНИЯ  НА  2021  год.                                                                                                                                             </t>
  </si>
  <si>
    <r>
      <rPr>
        <b/>
        <sz val="12"/>
        <rFont val="Times New Roman"/>
        <family val="1"/>
        <charset val="204"/>
      </rPr>
      <t xml:space="preserve">Год </t>
    </r>
    <r>
      <rPr>
        <b/>
        <sz val="12"/>
        <color rgb="FFFF0000"/>
        <rFont val="Times New Roman"/>
        <family val="1"/>
        <charset val="204"/>
      </rPr>
      <t>2021</t>
    </r>
  </si>
  <si>
    <t>ВСЕГО ДОХОДОВ  НА 2021 Г.</t>
  </si>
  <si>
    <t xml:space="preserve">                                                               ПРОГНОЗ  РАСХОДНЫХ  ИСТОЧНИКОВ на  2019  год</t>
  </si>
  <si>
    <t>99 9 0000880</t>
  </si>
  <si>
    <t>99 9 0000990</t>
  </si>
  <si>
    <t>Выполнение других обязательств муниципального образования, связанных с общегосударственным управлением</t>
  </si>
  <si>
    <t>99 9 0001750</t>
  </si>
  <si>
    <t>Увеличение МЗ</t>
  </si>
  <si>
    <t>16 4 04 S0880</t>
  </si>
  <si>
    <t>Прочие несоциальные выплаты персоналу в денежной форме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</si>
  <si>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 </t>
  </si>
  <si>
    <t>99 9 00 01730</t>
  </si>
  <si>
    <t>Итого расходов на 2019г Администрация Серебрянского СП</t>
  </si>
  <si>
    <t>Иные межбюджетные трансферты                 ( бюджет)</t>
  </si>
  <si>
    <t>Иные межбюджетные трансферты ( газ)</t>
  </si>
  <si>
    <t>Иные межбюджетные трансферты ( го чс)</t>
  </si>
  <si>
    <t>Иные  межбюджетные трансферты ( архитек.жил.сфера)</t>
  </si>
  <si>
    <t>Налоговые и неналоговые доходы</t>
  </si>
  <si>
    <t xml:space="preserve">                                                                 СЕРЕБРЯНСКОГО СЕЛЬСКОГО ПОСЕЛЕНИЯ  НА  2019-2021  год.                                                                                                                                             </t>
  </si>
  <si>
    <t>ВСЕГО ДОХОДОВ  НА 2019 -2021Г.</t>
  </si>
  <si>
    <t>Земельный налог всего в т.ч</t>
  </si>
  <si>
    <t>ИТОГО Налоговые доходы</t>
  </si>
  <si>
    <t>ИТОГО Неналоговые доходы</t>
  </si>
  <si>
    <t>Всего расходов Администрации Серебрянского СП на 2019 год</t>
  </si>
  <si>
    <t>Прочие расходы ( пени, штрафы)</t>
  </si>
  <si>
    <t>244, 242,   853</t>
  </si>
  <si>
    <t>1 01 02 01 0 01 1 000 110</t>
  </si>
  <si>
    <t>1 08 04 02 0 01 1 000 110</t>
  </si>
  <si>
    <t>1 06 06 04 3 10 1 000 110</t>
  </si>
  <si>
    <t>1 06 06 03 3 10 1 000 110</t>
  </si>
  <si>
    <t>1 06 01 03 0 10 1 000 110</t>
  </si>
  <si>
    <t>1 05 03 01 0 01 1 000 110</t>
  </si>
  <si>
    <t>2 02 15 00 1 10 0 000 150</t>
  </si>
  <si>
    <t>2 02 35 11 8 10 0 000 150</t>
  </si>
  <si>
    <t>2 02 29 99 9 10 0 000 150</t>
  </si>
  <si>
    <t>2 02 20 21 6 10 0 000 150</t>
  </si>
  <si>
    <t>2 02 30 02 4 10 0 000 150</t>
  </si>
  <si>
    <t>19-365</t>
  </si>
  <si>
    <t>Увеличение стоимости неисключительных прав на результаты интеллектуальной деятельности</t>
  </si>
  <si>
    <t>000</t>
  </si>
  <si>
    <t>страхование</t>
  </si>
  <si>
    <t>Прочие субсидии, передаваемые бюджетам ( стимулирующие)</t>
  </si>
  <si>
    <t>Прочие субсидии, передаваемые бюджетам ( борщевик)</t>
  </si>
  <si>
    <t>Субвенции на выполнение передавамых полномочий субъектов РФ</t>
  </si>
  <si>
    <t>Дотация на выравнивание бюджетной обеспеченности.   (  область)</t>
  </si>
  <si>
    <t>Дотация на выравнивание бюджетной обеспеченности.   (район )</t>
  </si>
  <si>
    <t>036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</si>
</sst>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3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943634"/>
      <name val="Times New Roman"/>
      <family val="1"/>
      <charset val="204"/>
    </font>
    <font>
      <b/>
      <sz val="14"/>
      <color rgb="FF943634"/>
      <name val="Times New Roman"/>
      <family val="1"/>
      <charset val="204"/>
    </font>
    <font>
      <b/>
      <sz val="12"/>
      <color rgb="FF943634"/>
      <name val="Times New Roman"/>
      <family val="1"/>
      <charset val="204"/>
    </font>
    <font>
      <sz val="12"/>
      <color rgb="FF94363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4"/>
      <color theme="9" tint="-0.499984740745262"/>
      <name val="Calibri"/>
      <family val="2"/>
      <charset val="204"/>
      <scheme val="minor"/>
    </font>
    <font>
      <b/>
      <sz val="11"/>
      <color rgb="FF943634"/>
      <name val="Times New Roman"/>
      <family val="1"/>
      <charset val="204"/>
    </font>
    <font>
      <b/>
      <sz val="12"/>
      <color rgb="FF17365D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943634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color rgb="FF000000"/>
      <name val="Angsana New"/>
      <family val="1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49" fontId="6" fillId="0" borderId="7" xfId="0" applyNumberFormat="1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9" fontId="8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3" fontId="5" fillId="0" borderId="7" xfId="0" applyNumberFormat="1" applyFont="1" applyBorder="1" applyAlignment="1">
      <alignment vertical="top" wrapText="1"/>
    </xf>
    <xf numFmtId="49" fontId="7" fillId="0" borderId="7" xfId="0" applyNumberFormat="1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9" fontId="1" fillId="0" borderId="9" xfId="0" applyNumberFormat="1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10" fillId="0" borderId="7" xfId="0" applyNumberFormat="1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49" fontId="12" fillId="0" borderId="7" xfId="0" applyNumberFormat="1" applyFont="1" applyBorder="1" applyAlignment="1">
      <alignment horizontal="right" vertical="top" wrapText="1"/>
    </xf>
    <xf numFmtId="164" fontId="12" fillId="0" borderId="7" xfId="0" applyNumberFormat="1" applyFont="1" applyBorder="1" applyAlignment="1">
      <alignment vertical="top" wrapText="1"/>
    </xf>
    <xf numFmtId="3" fontId="13" fillId="0" borderId="7" xfId="0" applyNumberFormat="1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49" fontId="14" fillId="0" borderId="7" xfId="0" applyNumberFormat="1" applyFont="1" applyBorder="1" applyAlignment="1">
      <alignment horizontal="right" vertical="top" wrapText="1"/>
    </xf>
    <xf numFmtId="0" fontId="15" fillId="0" borderId="0" xfId="0" applyFont="1"/>
    <xf numFmtId="165" fontId="13" fillId="0" borderId="7" xfId="0" applyNumberFormat="1" applyFont="1" applyBorder="1" applyAlignment="1">
      <alignment vertical="top" wrapText="1"/>
    </xf>
    <xf numFmtId="49" fontId="11" fillId="0" borderId="7" xfId="0" applyNumberFormat="1" applyFont="1" applyBorder="1" applyAlignment="1">
      <alignment horizontal="right" vertical="top" wrapText="1"/>
    </xf>
    <xf numFmtId="164" fontId="11" fillId="0" borderId="7" xfId="0" applyNumberFormat="1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3" fontId="16" fillId="0" borderId="7" xfId="0" applyNumberFormat="1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1" fontId="5" fillId="0" borderId="7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8" fillId="0" borderId="0" xfId="0" applyFont="1"/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6" fontId="8" fillId="0" borderId="7" xfId="0" applyNumberFormat="1" applyFont="1" applyBorder="1" applyAlignment="1">
      <alignment vertical="top" wrapText="1"/>
    </xf>
    <xf numFmtId="166" fontId="2" fillId="0" borderId="9" xfId="0" applyNumberFormat="1" applyFont="1" applyBorder="1" applyAlignment="1">
      <alignment vertical="top" wrapText="1"/>
    </xf>
    <xf numFmtId="166" fontId="1" fillId="0" borderId="9" xfId="0" applyNumberFormat="1" applyFont="1" applyBorder="1" applyAlignment="1">
      <alignment vertical="top" wrapText="1"/>
    </xf>
    <xf numFmtId="166" fontId="2" fillId="0" borderId="7" xfId="0" applyNumberFormat="1" applyFont="1" applyBorder="1" applyAlignment="1">
      <alignment vertical="top" wrapText="1"/>
    </xf>
    <xf numFmtId="166" fontId="1" fillId="0" borderId="7" xfId="0" applyNumberFormat="1" applyFont="1" applyBorder="1" applyAlignment="1">
      <alignment vertical="top" wrapText="1"/>
    </xf>
    <xf numFmtId="166" fontId="17" fillId="0" borderId="7" xfId="0" applyNumberFormat="1" applyFont="1" applyBorder="1" applyAlignment="1">
      <alignment vertical="top" wrapText="1"/>
    </xf>
    <xf numFmtId="166" fontId="2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vertical="center" wrapText="1"/>
    </xf>
    <xf numFmtId="166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49" fontId="23" fillId="0" borderId="7" xfId="0" applyNumberFormat="1" applyFont="1" applyBorder="1" applyAlignment="1">
      <alignment horizontal="right" vertical="top" wrapText="1"/>
    </xf>
    <xf numFmtId="164" fontId="23" fillId="0" borderId="7" xfId="0" applyNumberFormat="1" applyFont="1" applyBorder="1" applyAlignment="1">
      <alignment vertical="top" wrapText="1"/>
    </xf>
    <xf numFmtId="165" fontId="3" fillId="0" borderId="7" xfId="0" applyNumberFormat="1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vertical="top" wrapText="1"/>
    </xf>
    <xf numFmtId="166" fontId="1" fillId="0" borderId="18" xfId="0" applyNumberFormat="1" applyFont="1" applyBorder="1" applyAlignment="1">
      <alignment vertical="top" wrapText="1"/>
    </xf>
    <xf numFmtId="166" fontId="1" fillId="0" borderId="19" xfId="0" applyNumberFormat="1" applyFont="1" applyBorder="1" applyAlignment="1">
      <alignment vertical="top" wrapText="1"/>
    </xf>
    <xf numFmtId="166" fontId="1" fillId="0" borderId="20" xfId="0" applyNumberFormat="1" applyFont="1" applyBorder="1" applyAlignment="1">
      <alignment vertical="top" wrapText="1"/>
    </xf>
    <xf numFmtId="166" fontId="1" fillId="0" borderId="19" xfId="0" applyNumberFormat="1" applyFont="1" applyBorder="1" applyAlignment="1">
      <alignment vertical="center" wrapText="1"/>
    </xf>
    <xf numFmtId="166" fontId="1" fillId="0" borderId="20" xfId="0" applyNumberFormat="1" applyFont="1" applyBorder="1" applyAlignment="1">
      <alignment vertical="center" wrapText="1"/>
    </xf>
    <xf numFmtId="166" fontId="17" fillId="0" borderId="19" xfId="0" applyNumberFormat="1" applyFont="1" applyBorder="1" applyAlignment="1">
      <alignment vertical="top" wrapText="1"/>
    </xf>
    <xf numFmtId="166" fontId="17" fillId="0" borderId="20" xfId="0" applyNumberFormat="1" applyFont="1" applyBorder="1" applyAlignment="1">
      <alignment vertical="top" wrapText="1"/>
    </xf>
    <xf numFmtId="166" fontId="8" fillId="0" borderId="21" xfId="0" applyNumberFormat="1" applyFont="1" applyBorder="1" applyAlignment="1">
      <alignment vertical="top" wrapText="1"/>
    </xf>
    <xf numFmtId="166" fontId="8" fillId="0" borderId="22" xfId="0" applyNumberFormat="1" applyFont="1" applyBorder="1" applyAlignment="1">
      <alignment vertical="top" wrapText="1"/>
    </xf>
    <xf numFmtId="166" fontId="8" fillId="0" borderId="23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6" fontId="2" fillId="0" borderId="7" xfId="0" applyNumberFormat="1" applyFont="1" applyBorder="1" applyAlignment="1">
      <alignment horizontal="right" vertical="center" wrapText="1"/>
    </xf>
    <xf numFmtId="166" fontId="1" fillId="0" borderId="19" xfId="0" applyNumberFormat="1" applyFont="1" applyBorder="1" applyAlignment="1">
      <alignment horizontal="right" vertical="center" wrapText="1"/>
    </xf>
    <xf numFmtId="166" fontId="1" fillId="0" borderId="7" xfId="0" applyNumberFormat="1" applyFont="1" applyBorder="1" applyAlignment="1">
      <alignment horizontal="right" vertical="center" wrapText="1"/>
    </xf>
    <xf numFmtId="166" fontId="1" fillId="0" borderId="20" xfId="0" applyNumberFormat="1" applyFont="1" applyBorder="1" applyAlignment="1">
      <alignment horizontal="right" vertical="center" wrapText="1"/>
    </xf>
    <xf numFmtId="166" fontId="2" fillId="0" borderId="19" xfId="0" applyNumberFormat="1" applyFont="1" applyBorder="1" applyAlignment="1">
      <alignment vertical="top" wrapText="1"/>
    </xf>
    <xf numFmtId="166" fontId="2" fillId="0" borderId="20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166" fontId="1" fillId="0" borderId="0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0" xfId="0" applyBorder="1"/>
    <xf numFmtId="49" fontId="11" fillId="0" borderId="7" xfId="0" applyNumberFormat="1" applyFont="1" applyFill="1" applyBorder="1" applyAlignment="1">
      <alignment horizontal="justify" vertical="center" wrapText="1"/>
    </xf>
    <xf numFmtId="0" fontId="25" fillId="0" borderId="0" xfId="0" applyFont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3" fillId="0" borderId="7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166" fontId="23" fillId="0" borderId="19" xfId="0" applyNumberFormat="1" applyFont="1" applyBorder="1" applyAlignment="1">
      <alignment vertical="top" wrapText="1"/>
    </xf>
    <xf numFmtId="166" fontId="27" fillId="0" borderId="7" xfId="0" applyNumberFormat="1" applyFont="1" applyBorder="1" applyAlignment="1">
      <alignment vertical="top" wrapText="1"/>
    </xf>
    <xf numFmtId="166" fontId="27" fillId="0" borderId="19" xfId="0" applyNumberFormat="1" applyFont="1" applyBorder="1" applyAlignment="1">
      <alignment vertical="top" wrapText="1"/>
    </xf>
    <xf numFmtId="166" fontId="27" fillId="0" borderId="19" xfId="0" applyNumberFormat="1" applyFont="1" applyBorder="1" applyAlignment="1">
      <alignment vertical="center" wrapText="1"/>
    </xf>
    <xf numFmtId="166" fontId="27" fillId="0" borderId="7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6" fontId="1" fillId="0" borderId="26" xfId="0" applyNumberFormat="1" applyFont="1" applyBorder="1" applyAlignment="1">
      <alignment vertical="top" wrapText="1"/>
    </xf>
    <xf numFmtId="166" fontId="1" fillId="0" borderId="8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166" fontId="28" fillId="0" borderId="10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vertical="top" wrapText="1"/>
    </xf>
    <xf numFmtId="0" fontId="29" fillId="0" borderId="0" xfId="0" applyFont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164" fontId="2" fillId="0" borderId="13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workbookViewId="0">
      <selection activeCell="P11" sqref="P11"/>
    </sheetView>
  </sheetViews>
  <sheetFormatPr defaultRowHeight="15"/>
  <cols>
    <col min="1" max="1" width="42.5703125" customWidth="1"/>
    <col min="2" max="2" width="6" customWidth="1"/>
    <col min="3" max="3" width="7" customWidth="1"/>
    <col min="4" max="4" width="15.140625" customWidth="1"/>
    <col min="5" max="5" width="6" customWidth="1"/>
    <col min="6" max="6" width="8" customWidth="1"/>
    <col min="7" max="8" width="4.7109375" customWidth="1"/>
    <col min="9" max="9" width="7.7109375" customWidth="1"/>
    <col min="10" max="10" width="12.85546875" customWidth="1"/>
    <col min="11" max="11" width="7.42578125" customWidth="1"/>
    <col min="12" max="12" width="6.140625" bestFit="1" customWidth="1"/>
    <col min="13" max="13" width="7" customWidth="1"/>
    <col min="14" max="14" width="8.28515625" customWidth="1"/>
  </cols>
  <sheetData>
    <row r="1" spans="1:14" ht="15.75">
      <c r="A1" s="2"/>
    </row>
    <row r="2" spans="1:14" ht="15.75">
      <c r="A2" s="2" t="s">
        <v>186</v>
      </c>
    </row>
    <row r="3" spans="1:14" ht="15.75">
      <c r="A3" s="2" t="s">
        <v>0</v>
      </c>
    </row>
    <row r="4" spans="1:14" ht="16.5" thickBot="1">
      <c r="A4" s="1" t="s">
        <v>1</v>
      </c>
    </row>
    <row r="5" spans="1:14" ht="16.5" thickBot="1">
      <c r="A5" s="3" t="s">
        <v>2</v>
      </c>
      <c r="B5" s="201" t="s">
        <v>3</v>
      </c>
      <c r="C5" s="202"/>
      <c r="D5" s="202"/>
      <c r="E5" s="202"/>
      <c r="F5" s="203"/>
      <c r="G5" s="4"/>
      <c r="H5" s="4"/>
      <c r="I5" s="5"/>
      <c r="J5" s="201" t="s">
        <v>4</v>
      </c>
      <c r="K5" s="202"/>
      <c r="L5" s="202"/>
      <c r="M5" s="202"/>
      <c r="N5" s="203"/>
    </row>
    <row r="6" spans="1:14" ht="33" customHeight="1" thickBot="1">
      <c r="A6" s="72"/>
      <c r="B6" s="111" t="s">
        <v>5</v>
      </c>
      <c r="C6" s="112" t="s">
        <v>6</v>
      </c>
      <c r="D6" s="112" t="s">
        <v>94</v>
      </c>
      <c r="E6" s="112" t="s">
        <v>7</v>
      </c>
      <c r="F6" s="112" t="s">
        <v>8</v>
      </c>
      <c r="G6" s="112" t="s">
        <v>95</v>
      </c>
      <c r="H6" s="112" t="s">
        <v>96</v>
      </c>
      <c r="I6" s="112" t="s">
        <v>97</v>
      </c>
      <c r="J6" s="72" t="s">
        <v>9</v>
      </c>
      <c r="K6" s="97" t="s">
        <v>28</v>
      </c>
      <c r="L6" s="97" t="s">
        <v>29</v>
      </c>
      <c r="M6" s="97" t="s">
        <v>30</v>
      </c>
      <c r="N6" s="97" t="s">
        <v>31</v>
      </c>
    </row>
    <row r="7" spans="1:14" ht="21" customHeight="1" thickBot="1">
      <c r="A7" s="41" t="s">
        <v>10</v>
      </c>
      <c r="B7" s="42" t="s">
        <v>98</v>
      </c>
      <c r="C7" s="43">
        <v>104</v>
      </c>
      <c r="D7" s="44" t="s">
        <v>11</v>
      </c>
      <c r="E7" s="44"/>
      <c r="F7" s="44"/>
      <c r="G7" s="44"/>
      <c r="H7" s="44"/>
      <c r="I7" s="44"/>
      <c r="J7" s="45">
        <f>J8+J9+J10+J11+J25+J30+J33+J34-J34</f>
        <v>5129750</v>
      </c>
      <c r="K7" s="98"/>
      <c r="L7" s="98"/>
      <c r="M7" s="98"/>
      <c r="N7" s="98"/>
    </row>
    <row r="8" spans="1:14" ht="18.75" customHeight="1">
      <c r="A8" s="31" t="s">
        <v>12</v>
      </c>
      <c r="B8" s="32" t="s">
        <v>98</v>
      </c>
      <c r="C8" s="33">
        <v>104</v>
      </c>
      <c r="D8" s="31" t="s">
        <v>11</v>
      </c>
      <c r="E8" s="31">
        <v>121</v>
      </c>
      <c r="F8" s="31">
        <v>211</v>
      </c>
      <c r="G8" s="31"/>
      <c r="H8" s="31"/>
      <c r="I8" s="31"/>
      <c r="J8" s="34">
        <v>2150951</v>
      </c>
      <c r="K8" s="99">
        <f>534895+10000</f>
        <v>544895</v>
      </c>
      <c r="L8" s="99">
        <f>498980+30000</f>
        <v>528980</v>
      </c>
      <c r="M8" s="99">
        <v>542546</v>
      </c>
      <c r="N8" s="99">
        <v>534530</v>
      </c>
    </row>
    <row r="9" spans="1:14" ht="17.25" customHeight="1">
      <c r="A9" s="6" t="s">
        <v>13</v>
      </c>
      <c r="B9" s="7" t="s">
        <v>98</v>
      </c>
      <c r="C9" s="8">
        <v>104</v>
      </c>
      <c r="D9" s="6" t="s">
        <v>11</v>
      </c>
      <c r="E9" s="6">
        <v>129</v>
      </c>
      <c r="F9" s="6">
        <v>213</v>
      </c>
      <c r="G9" s="6"/>
      <c r="H9" s="6"/>
      <c r="I9" s="6"/>
      <c r="J9" s="9">
        <v>649313</v>
      </c>
      <c r="K9" s="100">
        <v>164558</v>
      </c>
      <c r="L9" s="100">
        <v>159752</v>
      </c>
      <c r="M9" s="100">
        <v>163850</v>
      </c>
      <c r="N9" s="100">
        <v>161153</v>
      </c>
    </row>
    <row r="10" spans="1:14" ht="36" customHeight="1" thickBot="1">
      <c r="A10" s="150" t="s">
        <v>193</v>
      </c>
      <c r="B10" s="28" t="s">
        <v>98</v>
      </c>
      <c r="C10" s="29">
        <v>104</v>
      </c>
      <c r="D10" s="27" t="s">
        <v>11</v>
      </c>
      <c r="E10" s="27">
        <v>122</v>
      </c>
      <c r="F10" s="27">
        <v>212</v>
      </c>
      <c r="G10" s="27"/>
      <c r="H10" s="27"/>
      <c r="I10" s="27"/>
      <c r="J10" s="30">
        <v>55000</v>
      </c>
      <c r="K10" s="101">
        <f>5000+35000</f>
        <v>40000</v>
      </c>
      <c r="L10" s="101">
        <v>5000</v>
      </c>
      <c r="M10" s="101">
        <v>5000</v>
      </c>
      <c r="N10" s="101">
        <v>5000</v>
      </c>
    </row>
    <row r="11" spans="1:14" ht="47.25" customHeight="1" thickBot="1">
      <c r="A11" s="35" t="s">
        <v>15</v>
      </c>
      <c r="B11" s="36" t="s">
        <v>98</v>
      </c>
      <c r="C11" s="37">
        <v>104</v>
      </c>
      <c r="D11" s="38" t="s">
        <v>11</v>
      </c>
      <c r="E11" s="38" t="s">
        <v>209</v>
      </c>
      <c r="F11" s="38"/>
      <c r="G11" s="38"/>
      <c r="H11" s="38"/>
      <c r="I11" s="38"/>
      <c r="J11" s="39">
        <f>SUM(J12:J24)</f>
        <v>820140</v>
      </c>
      <c r="K11" s="102"/>
      <c r="L11" s="102"/>
      <c r="M11" s="102"/>
      <c r="N11" s="103"/>
    </row>
    <row r="12" spans="1:14" ht="15.75" customHeight="1">
      <c r="A12" s="31" t="s">
        <v>16</v>
      </c>
      <c r="B12" s="32" t="s">
        <v>98</v>
      </c>
      <c r="C12" s="33">
        <v>104</v>
      </c>
      <c r="D12" s="31" t="s">
        <v>11</v>
      </c>
      <c r="E12" s="31">
        <v>242</v>
      </c>
      <c r="F12" s="31">
        <v>221</v>
      </c>
      <c r="G12" s="31"/>
      <c r="H12" s="31"/>
      <c r="I12" s="31"/>
      <c r="J12" s="34">
        <v>61000</v>
      </c>
      <c r="K12" s="99">
        <v>15300</v>
      </c>
      <c r="L12" s="99">
        <v>16000</v>
      </c>
      <c r="M12" s="99">
        <v>15000</v>
      </c>
      <c r="N12" s="99">
        <v>14700</v>
      </c>
    </row>
    <row r="13" spans="1:14" ht="15.75" customHeight="1">
      <c r="A13" s="6" t="s">
        <v>18</v>
      </c>
      <c r="B13" s="7" t="s">
        <v>98</v>
      </c>
      <c r="C13" s="8">
        <v>104</v>
      </c>
      <c r="D13" s="6" t="s">
        <v>11</v>
      </c>
      <c r="E13" s="6">
        <v>242</v>
      </c>
      <c r="F13" s="6">
        <v>225</v>
      </c>
      <c r="G13" s="6"/>
      <c r="H13" s="6"/>
      <c r="I13" s="6"/>
      <c r="J13" s="9">
        <v>8000</v>
      </c>
      <c r="K13" s="100">
        <v>2000</v>
      </c>
      <c r="L13" s="100">
        <v>2000</v>
      </c>
      <c r="M13" s="100">
        <v>2000</v>
      </c>
      <c r="N13" s="100">
        <v>2000</v>
      </c>
    </row>
    <row r="14" spans="1:14" ht="15.75" customHeight="1">
      <c r="A14" s="6" t="s">
        <v>17</v>
      </c>
      <c r="B14" s="7" t="s">
        <v>98</v>
      </c>
      <c r="C14" s="8">
        <v>104</v>
      </c>
      <c r="D14" s="6" t="s">
        <v>11</v>
      </c>
      <c r="E14" s="6">
        <v>244</v>
      </c>
      <c r="F14" s="6">
        <v>223</v>
      </c>
      <c r="G14" s="6"/>
      <c r="H14" s="6"/>
      <c r="I14" s="6"/>
      <c r="J14" s="9">
        <v>402000</v>
      </c>
      <c r="K14" s="100">
        <v>121000</v>
      </c>
      <c r="L14" s="100">
        <v>84000</v>
      </c>
      <c r="M14" s="100">
        <v>76000</v>
      </c>
      <c r="N14" s="100">
        <v>121000</v>
      </c>
    </row>
    <row r="15" spans="1:14" ht="18" customHeight="1">
      <c r="A15" s="6" t="s">
        <v>19</v>
      </c>
      <c r="B15" s="7" t="s">
        <v>98</v>
      </c>
      <c r="C15" s="8">
        <v>104</v>
      </c>
      <c r="D15" s="6" t="s">
        <v>11</v>
      </c>
      <c r="E15" s="6">
        <v>242</v>
      </c>
      <c r="F15" s="6">
        <v>226</v>
      </c>
      <c r="G15" s="6"/>
      <c r="H15" s="6"/>
      <c r="I15" s="6"/>
      <c r="J15" s="9">
        <v>188200</v>
      </c>
      <c r="K15" s="100">
        <v>112050</v>
      </c>
      <c r="L15" s="100">
        <v>22050</v>
      </c>
      <c r="M15" s="100">
        <v>22050</v>
      </c>
      <c r="N15" s="100">
        <v>32050</v>
      </c>
    </row>
    <row r="16" spans="1:14" ht="51" customHeight="1">
      <c r="A16" s="188" t="s">
        <v>222</v>
      </c>
      <c r="B16" s="191" t="s">
        <v>98</v>
      </c>
      <c r="C16" s="192">
        <v>104</v>
      </c>
      <c r="D16" s="188" t="s">
        <v>11</v>
      </c>
      <c r="E16" s="188">
        <v>242</v>
      </c>
      <c r="F16" s="188">
        <v>353</v>
      </c>
      <c r="G16" s="188"/>
      <c r="H16" s="188"/>
      <c r="I16" s="188"/>
      <c r="J16" s="190">
        <v>31800</v>
      </c>
      <c r="K16" s="189">
        <v>7950</v>
      </c>
      <c r="L16" s="189">
        <v>7950</v>
      </c>
      <c r="M16" s="189">
        <v>7950</v>
      </c>
      <c r="N16" s="189">
        <v>7950</v>
      </c>
    </row>
    <row r="17" spans="1:14" ht="17.25" customHeight="1">
      <c r="A17" s="6" t="s">
        <v>19</v>
      </c>
      <c r="B17" s="7" t="s">
        <v>98</v>
      </c>
      <c r="C17" s="8">
        <v>104</v>
      </c>
      <c r="D17" s="6" t="s">
        <v>11</v>
      </c>
      <c r="E17" s="6">
        <v>244</v>
      </c>
      <c r="F17" s="6">
        <v>226</v>
      </c>
      <c r="G17" s="6"/>
      <c r="H17" s="6"/>
      <c r="I17" s="6"/>
      <c r="J17" s="9">
        <v>35000</v>
      </c>
      <c r="K17" s="100">
        <v>20000</v>
      </c>
      <c r="L17" s="100">
        <v>5000</v>
      </c>
      <c r="M17" s="100">
        <v>5000</v>
      </c>
      <c r="N17" s="100">
        <v>5000</v>
      </c>
    </row>
    <row r="18" spans="1:14" ht="21" customHeight="1">
      <c r="A18" s="6" t="s">
        <v>20</v>
      </c>
      <c r="B18" s="7" t="s">
        <v>98</v>
      </c>
      <c r="C18" s="8">
        <v>104</v>
      </c>
      <c r="D18" s="6" t="s">
        <v>11</v>
      </c>
      <c r="E18" s="6">
        <v>244</v>
      </c>
      <c r="F18" s="6">
        <v>310</v>
      </c>
      <c r="G18" s="6"/>
      <c r="H18" s="6"/>
      <c r="I18" s="6"/>
      <c r="J18" s="9">
        <v>12000</v>
      </c>
      <c r="K18" s="100">
        <v>6000</v>
      </c>
      <c r="L18" s="100">
        <v>6000</v>
      </c>
      <c r="M18" s="100">
        <v>0</v>
      </c>
      <c r="N18" s="100">
        <v>0</v>
      </c>
    </row>
    <row r="19" spans="1:14" ht="18" customHeight="1">
      <c r="A19" s="6" t="s">
        <v>21</v>
      </c>
      <c r="B19" s="7" t="s">
        <v>98</v>
      </c>
      <c r="C19" s="8">
        <v>104</v>
      </c>
      <c r="D19" s="6" t="s">
        <v>11</v>
      </c>
      <c r="E19" s="6">
        <v>244</v>
      </c>
      <c r="F19" s="6">
        <v>346</v>
      </c>
      <c r="G19" s="6"/>
      <c r="H19" s="6"/>
      <c r="I19" s="6"/>
      <c r="J19" s="9">
        <v>25000</v>
      </c>
      <c r="K19" s="100">
        <v>25000</v>
      </c>
      <c r="L19" s="100">
        <v>0</v>
      </c>
      <c r="M19" s="100">
        <v>0</v>
      </c>
      <c r="N19" s="100">
        <v>0</v>
      </c>
    </row>
    <row r="20" spans="1:14" ht="22.5" customHeight="1">
      <c r="A20" s="27" t="s">
        <v>22</v>
      </c>
      <c r="B20" s="28" t="s">
        <v>98</v>
      </c>
      <c r="C20" s="29">
        <v>104</v>
      </c>
      <c r="D20" s="27" t="s">
        <v>11</v>
      </c>
      <c r="E20" s="27">
        <v>853</v>
      </c>
      <c r="F20" s="27">
        <v>291</v>
      </c>
      <c r="G20" s="27"/>
      <c r="H20" s="27"/>
      <c r="I20" s="27"/>
      <c r="J20" s="30">
        <v>6000</v>
      </c>
      <c r="K20" s="101">
        <v>3000</v>
      </c>
      <c r="L20" s="101">
        <v>3000</v>
      </c>
      <c r="M20" s="101">
        <v>0</v>
      </c>
      <c r="N20" s="101">
        <v>0</v>
      </c>
    </row>
    <row r="21" spans="1:14" ht="22.5" customHeight="1">
      <c r="A21" s="27" t="s">
        <v>22</v>
      </c>
      <c r="B21" s="28" t="s">
        <v>98</v>
      </c>
      <c r="C21" s="29">
        <v>104</v>
      </c>
      <c r="D21" s="27" t="s">
        <v>11</v>
      </c>
      <c r="E21" s="27">
        <v>853</v>
      </c>
      <c r="F21" s="27">
        <v>292</v>
      </c>
      <c r="G21" s="27"/>
      <c r="H21" s="27"/>
      <c r="I21" s="27"/>
      <c r="J21" s="30">
        <v>8000</v>
      </c>
      <c r="K21" s="101">
        <v>2000</v>
      </c>
      <c r="L21" s="101">
        <v>4000</v>
      </c>
      <c r="M21" s="101">
        <v>1000</v>
      </c>
      <c r="N21" s="101">
        <v>1000</v>
      </c>
    </row>
    <row r="22" spans="1:14" ht="22.5" customHeight="1">
      <c r="A22" s="144" t="s">
        <v>22</v>
      </c>
      <c r="B22" s="145" t="s">
        <v>98</v>
      </c>
      <c r="C22" s="146">
        <v>104</v>
      </c>
      <c r="D22" s="144" t="s">
        <v>11</v>
      </c>
      <c r="E22" s="144">
        <v>853</v>
      </c>
      <c r="F22" s="144">
        <v>293</v>
      </c>
      <c r="G22" s="144"/>
      <c r="H22" s="144"/>
      <c r="I22" s="144"/>
      <c r="J22" s="147">
        <v>14000</v>
      </c>
      <c r="K22" s="142">
        <v>7000</v>
      </c>
      <c r="L22" s="142">
        <v>7000</v>
      </c>
      <c r="M22" s="142">
        <v>0</v>
      </c>
      <c r="N22" s="142">
        <v>0</v>
      </c>
    </row>
    <row r="23" spans="1:14" s="148" customFormat="1" ht="22.5" customHeight="1">
      <c r="A23" s="144" t="s">
        <v>22</v>
      </c>
      <c r="B23" s="145" t="s">
        <v>98</v>
      </c>
      <c r="C23" s="146">
        <v>104</v>
      </c>
      <c r="D23" s="144" t="s">
        <v>11</v>
      </c>
      <c r="E23" s="144">
        <v>853</v>
      </c>
      <c r="F23" s="144">
        <v>295</v>
      </c>
      <c r="G23" s="144"/>
      <c r="H23" s="144"/>
      <c r="I23" s="144"/>
      <c r="J23" s="147">
        <v>25000</v>
      </c>
      <c r="K23" s="142"/>
      <c r="L23" s="142">
        <v>25000</v>
      </c>
      <c r="M23" s="142">
        <v>0</v>
      </c>
      <c r="N23" s="142"/>
    </row>
    <row r="24" spans="1:14" s="148" customFormat="1" ht="22.5" customHeight="1" thickBot="1">
      <c r="A24" s="27" t="s">
        <v>22</v>
      </c>
      <c r="B24" s="28" t="s">
        <v>98</v>
      </c>
      <c r="C24" s="29">
        <v>104</v>
      </c>
      <c r="D24" s="27" t="s">
        <v>11</v>
      </c>
      <c r="E24" s="27">
        <v>853</v>
      </c>
      <c r="F24" s="27">
        <v>296</v>
      </c>
      <c r="G24" s="27"/>
      <c r="H24" s="27"/>
      <c r="I24" s="27"/>
      <c r="J24" s="30">
        <v>4140</v>
      </c>
      <c r="K24" s="101"/>
      <c r="L24" s="101">
        <v>4140</v>
      </c>
      <c r="M24" s="101">
        <v>0</v>
      </c>
      <c r="N24" s="101">
        <v>0</v>
      </c>
    </row>
    <row r="25" spans="1:14" ht="16.5" thickBot="1">
      <c r="A25" s="35" t="s">
        <v>23</v>
      </c>
      <c r="B25" s="46"/>
      <c r="C25" s="47"/>
      <c r="D25" s="48"/>
      <c r="E25" s="48"/>
      <c r="F25" s="48"/>
      <c r="G25" s="48"/>
      <c r="H25" s="48"/>
      <c r="I25" s="48"/>
      <c r="J25" s="39">
        <f>SUM(J26:J29)</f>
        <v>243541</v>
      </c>
      <c r="K25" s="104"/>
      <c r="L25" s="102"/>
      <c r="M25" s="104"/>
      <c r="N25" s="105"/>
    </row>
    <row r="26" spans="1:14" ht="20.25" customHeight="1">
      <c r="A26" s="71" t="s">
        <v>199</v>
      </c>
      <c r="B26" s="32" t="s">
        <v>98</v>
      </c>
      <c r="C26" s="33">
        <v>104</v>
      </c>
      <c r="D26" s="71" t="s">
        <v>188</v>
      </c>
      <c r="E26" s="31">
        <v>540</v>
      </c>
      <c r="F26" s="31">
        <v>251</v>
      </c>
      <c r="G26" s="31"/>
      <c r="H26" s="31"/>
      <c r="I26" s="31"/>
      <c r="J26" s="34">
        <v>22000</v>
      </c>
      <c r="K26" s="106">
        <v>22000</v>
      </c>
      <c r="L26" s="99"/>
      <c r="M26" s="106"/>
      <c r="N26" s="99"/>
    </row>
    <row r="27" spans="1:14" ht="35.25" customHeight="1">
      <c r="A27" s="151" t="s">
        <v>200</v>
      </c>
      <c r="B27" s="7" t="s">
        <v>98</v>
      </c>
      <c r="C27" s="8">
        <v>104</v>
      </c>
      <c r="D27" s="144" t="s">
        <v>187</v>
      </c>
      <c r="E27" s="6">
        <v>540</v>
      </c>
      <c r="F27" s="6">
        <v>251</v>
      </c>
      <c r="G27" s="6"/>
      <c r="H27" s="6"/>
      <c r="I27" s="6"/>
      <c r="J27" s="9">
        <v>24279</v>
      </c>
      <c r="K27" s="175">
        <v>24279</v>
      </c>
      <c r="L27" s="100"/>
      <c r="M27" s="107"/>
      <c r="N27" s="100"/>
    </row>
    <row r="28" spans="1:14" ht="20.25" customHeight="1">
      <c r="A28" s="151" t="s">
        <v>198</v>
      </c>
      <c r="B28" s="7" t="s">
        <v>98</v>
      </c>
      <c r="C28" s="8">
        <v>104</v>
      </c>
      <c r="D28" s="6" t="s">
        <v>24</v>
      </c>
      <c r="E28" s="6">
        <v>540</v>
      </c>
      <c r="F28" s="6">
        <v>251</v>
      </c>
      <c r="G28" s="6"/>
      <c r="H28" s="6"/>
      <c r="I28" s="6"/>
      <c r="J28" s="9">
        <v>41519</v>
      </c>
      <c r="K28" s="107">
        <v>41519</v>
      </c>
      <c r="L28" s="100"/>
      <c r="M28" s="107"/>
      <c r="N28" s="100"/>
    </row>
    <row r="29" spans="1:14" ht="35.25" customHeight="1" thickBot="1">
      <c r="A29" s="27" t="s">
        <v>197</v>
      </c>
      <c r="B29" s="28" t="s">
        <v>98</v>
      </c>
      <c r="C29" s="29">
        <v>104</v>
      </c>
      <c r="D29" s="27" t="s">
        <v>25</v>
      </c>
      <c r="E29" s="27">
        <v>540</v>
      </c>
      <c r="F29" s="27">
        <v>251</v>
      </c>
      <c r="G29" s="27"/>
      <c r="H29" s="27"/>
      <c r="I29" s="27"/>
      <c r="J29" s="30">
        <v>155743</v>
      </c>
      <c r="K29" s="108">
        <v>155743</v>
      </c>
      <c r="L29" s="101"/>
      <c r="M29" s="108"/>
      <c r="N29" s="101"/>
    </row>
    <row r="30" spans="1:14" ht="18.75" customHeight="1" thickBot="1">
      <c r="A30" s="35" t="s">
        <v>26</v>
      </c>
      <c r="B30" s="36" t="s">
        <v>98</v>
      </c>
      <c r="C30" s="37">
        <v>104</v>
      </c>
      <c r="D30" s="38" t="s">
        <v>27</v>
      </c>
      <c r="E30" s="38"/>
      <c r="F30" s="38"/>
      <c r="G30" s="38"/>
      <c r="H30" s="38"/>
      <c r="I30" s="38"/>
      <c r="J30" s="39">
        <f>J31+J32</f>
        <v>1209805</v>
      </c>
      <c r="K30" s="102"/>
      <c r="L30" s="102"/>
      <c r="M30" s="102"/>
      <c r="N30" s="103"/>
    </row>
    <row r="31" spans="1:14" ht="18" customHeight="1">
      <c r="A31" s="31" t="s">
        <v>12</v>
      </c>
      <c r="B31" s="32" t="s">
        <v>98</v>
      </c>
      <c r="C31" s="33">
        <v>104</v>
      </c>
      <c r="D31" s="31" t="s">
        <v>27</v>
      </c>
      <c r="E31" s="31">
        <v>121</v>
      </c>
      <c r="F31" s="31">
        <v>211</v>
      </c>
      <c r="G31" s="31"/>
      <c r="H31" s="31"/>
      <c r="I31" s="31"/>
      <c r="J31" s="34">
        <v>929190</v>
      </c>
      <c r="K31" s="99">
        <v>224590</v>
      </c>
      <c r="L31" s="99">
        <v>212265</v>
      </c>
      <c r="M31" s="99">
        <v>260070</v>
      </c>
      <c r="N31" s="99">
        <v>232265</v>
      </c>
    </row>
    <row r="32" spans="1:14" ht="18.75" customHeight="1" thickBot="1">
      <c r="A32" s="27" t="s">
        <v>13</v>
      </c>
      <c r="B32" s="28" t="s">
        <v>98</v>
      </c>
      <c r="C32" s="29">
        <v>104</v>
      </c>
      <c r="D32" s="27" t="s">
        <v>27</v>
      </c>
      <c r="E32" s="27">
        <v>129</v>
      </c>
      <c r="F32" s="27">
        <v>213</v>
      </c>
      <c r="G32" s="27"/>
      <c r="H32" s="27"/>
      <c r="I32" s="27"/>
      <c r="J32" s="30">
        <v>280615</v>
      </c>
      <c r="K32" s="101">
        <v>67826</v>
      </c>
      <c r="L32" s="101">
        <v>64104</v>
      </c>
      <c r="M32" s="101">
        <v>78541</v>
      </c>
      <c r="N32" s="101">
        <v>70144</v>
      </c>
    </row>
    <row r="33" spans="1:14" ht="36.75" customHeight="1" thickBot="1">
      <c r="A33" s="35" t="s">
        <v>44</v>
      </c>
      <c r="B33" s="36" t="s">
        <v>98</v>
      </c>
      <c r="C33" s="37">
        <v>104</v>
      </c>
      <c r="D33" s="38" t="s">
        <v>45</v>
      </c>
      <c r="E33" s="38">
        <v>244</v>
      </c>
      <c r="F33" s="38">
        <v>346</v>
      </c>
      <c r="G33" s="38">
        <v>144</v>
      </c>
      <c r="H33" s="194" t="s">
        <v>230</v>
      </c>
      <c r="I33" s="38">
        <v>3038</v>
      </c>
      <c r="J33" s="39">
        <v>1000</v>
      </c>
      <c r="K33" s="102"/>
      <c r="L33" s="104">
        <v>1000</v>
      </c>
      <c r="M33" s="102"/>
      <c r="N33" s="105"/>
    </row>
    <row r="34" spans="1:14" ht="79.5" thickBot="1">
      <c r="A34" s="35" t="s">
        <v>194</v>
      </c>
      <c r="B34" s="36" t="s">
        <v>98</v>
      </c>
      <c r="C34" s="37">
        <v>107</v>
      </c>
      <c r="D34" s="38" t="s">
        <v>195</v>
      </c>
      <c r="E34" s="38">
        <v>880</v>
      </c>
      <c r="F34" s="38">
        <v>296</v>
      </c>
      <c r="G34" s="38"/>
      <c r="H34" s="38"/>
      <c r="I34" s="38"/>
      <c r="J34" s="39">
        <v>164000</v>
      </c>
      <c r="K34" s="102"/>
      <c r="L34" s="104"/>
      <c r="M34" s="102">
        <v>164000</v>
      </c>
      <c r="N34" s="105"/>
    </row>
    <row r="35" spans="1:14" ht="19.5" customHeight="1" thickBot="1">
      <c r="A35" s="35" t="s">
        <v>32</v>
      </c>
      <c r="B35" s="36" t="s">
        <v>98</v>
      </c>
      <c r="C35" s="37">
        <v>111</v>
      </c>
      <c r="D35" s="38" t="s">
        <v>33</v>
      </c>
      <c r="E35" s="38">
        <v>870</v>
      </c>
      <c r="F35" s="36" t="s">
        <v>223</v>
      </c>
      <c r="G35" s="38"/>
      <c r="H35" s="38"/>
      <c r="I35" s="38"/>
      <c r="J35" s="39">
        <v>10000</v>
      </c>
      <c r="K35" s="102">
        <v>5000</v>
      </c>
      <c r="L35" s="102">
        <v>5000</v>
      </c>
      <c r="M35" s="102"/>
      <c r="N35" s="103"/>
    </row>
    <row r="36" spans="1:14" ht="65.25" customHeight="1" thickBot="1">
      <c r="A36" s="35" t="s">
        <v>34</v>
      </c>
      <c r="B36" s="36" t="s">
        <v>98</v>
      </c>
      <c r="C36" s="37">
        <v>113</v>
      </c>
      <c r="D36" s="38" t="s">
        <v>35</v>
      </c>
      <c r="E36" s="38">
        <v>244</v>
      </c>
      <c r="F36" s="38">
        <v>226</v>
      </c>
      <c r="G36" s="38"/>
      <c r="H36" s="38"/>
      <c r="I36" s="38"/>
      <c r="J36" s="39">
        <v>38090</v>
      </c>
      <c r="K36" s="102">
        <v>9530</v>
      </c>
      <c r="L36" s="102">
        <v>9530</v>
      </c>
      <c r="M36" s="102">
        <v>9530</v>
      </c>
      <c r="N36" s="103">
        <v>9500</v>
      </c>
    </row>
    <row r="37" spans="1:14" ht="79.5" thickBot="1">
      <c r="A37" s="35" t="s">
        <v>173</v>
      </c>
      <c r="B37" s="36" t="s">
        <v>98</v>
      </c>
      <c r="C37" s="37">
        <v>113</v>
      </c>
      <c r="D37" s="38" t="s">
        <v>99</v>
      </c>
      <c r="E37" s="38">
        <v>242</v>
      </c>
      <c r="F37" s="38">
        <v>226</v>
      </c>
      <c r="G37" s="38"/>
      <c r="H37" s="38"/>
      <c r="I37" s="38"/>
      <c r="J37" s="39">
        <v>15840</v>
      </c>
      <c r="K37" s="102">
        <v>3960</v>
      </c>
      <c r="L37" s="102">
        <v>3960</v>
      </c>
      <c r="M37" s="102">
        <v>3960</v>
      </c>
      <c r="N37" s="103">
        <v>3960</v>
      </c>
    </row>
    <row r="38" spans="1:14" ht="63.75" thickBot="1">
      <c r="A38" s="149" t="s">
        <v>189</v>
      </c>
      <c r="B38" s="36" t="s">
        <v>98</v>
      </c>
      <c r="C38" s="37">
        <v>113</v>
      </c>
      <c r="D38" s="38" t="s">
        <v>190</v>
      </c>
      <c r="E38" s="38">
        <v>244</v>
      </c>
      <c r="F38" s="38">
        <v>226</v>
      </c>
      <c r="G38" s="38"/>
      <c r="H38" s="38"/>
      <c r="I38" s="38"/>
      <c r="J38" s="39">
        <v>100000</v>
      </c>
      <c r="K38" s="102">
        <v>50000</v>
      </c>
      <c r="L38" s="102">
        <v>50000</v>
      </c>
      <c r="M38" s="102">
        <v>0</v>
      </c>
      <c r="N38" s="103">
        <v>0</v>
      </c>
    </row>
    <row r="39" spans="1:14" ht="63.75" thickBot="1">
      <c r="A39" s="35" t="s">
        <v>174</v>
      </c>
      <c r="B39" s="36" t="s">
        <v>98</v>
      </c>
      <c r="C39" s="37">
        <v>113</v>
      </c>
      <c r="D39" s="38" t="s">
        <v>36</v>
      </c>
      <c r="E39" s="38">
        <v>244</v>
      </c>
      <c r="F39" s="38">
        <v>349</v>
      </c>
      <c r="G39" s="38"/>
      <c r="H39" s="38"/>
      <c r="I39" s="38"/>
      <c r="J39" s="39">
        <v>50000</v>
      </c>
      <c r="K39" s="102">
        <v>10000</v>
      </c>
      <c r="L39" s="102">
        <v>10000</v>
      </c>
      <c r="M39" s="102">
        <v>15000</v>
      </c>
      <c r="N39" s="103">
        <v>15000</v>
      </c>
    </row>
    <row r="40" spans="1:14" ht="48" thickBot="1">
      <c r="A40" s="35" t="s">
        <v>37</v>
      </c>
      <c r="B40" s="36" t="s">
        <v>98</v>
      </c>
      <c r="C40" s="37">
        <v>412</v>
      </c>
      <c r="D40" s="38" t="s">
        <v>38</v>
      </c>
      <c r="E40" s="38">
        <v>244</v>
      </c>
      <c r="F40" s="38">
        <v>226</v>
      </c>
      <c r="G40" s="38"/>
      <c r="H40" s="38"/>
      <c r="I40" s="38"/>
      <c r="J40" s="39">
        <v>30000</v>
      </c>
      <c r="K40" s="102">
        <v>0</v>
      </c>
      <c r="L40" s="102">
        <v>30000</v>
      </c>
      <c r="M40" s="102">
        <v>0</v>
      </c>
      <c r="N40" s="103">
        <v>0</v>
      </c>
    </row>
    <row r="41" spans="1:14">
      <c r="A41" s="204" t="s">
        <v>39</v>
      </c>
      <c r="B41" s="208" t="s">
        <v>98</v>
      </c>
      <c r="C41" s="210">
        <v>412</v>
      </c>
      <c r="D41" s="212" t="s">
        <v>40</v>
      </c>
      <c r="E41" s="212">
        <v>244</v>
      </c>
      <c r="F41" s="212">
        <v>226</v>
      </c>
      <c r="G41" s="212"/>
      <c r="H41" s="212"/>
      <c r="I41" s="212"/>
      <c r="J41" s="213">
        <v>119000</v>
      </c>
      <c r="K41" s="196">
        <v>119000</v>
      </c>
      <c r="L41" s="196">
        <v>0</v>
      </c>
      <c r="M41" s="206"/>
      <c r="N41" s="196"/>
    </row>
    <row r="42" spans="1:14" ht="38.25" customHeight="1">
      <c r="A42" s="205"/>
      <c r="B42" s="209"/>
      <c r="C42" s="211"/>
      <c r="D42" s="211"/>
      <c r="E42" s="211"/>
      <c r="F42" s="211"/>
      <c r="G42" s="211"/>
      <c r="H42" s="211"/>
      <c r="I42" s="211"/>
      <c r="J42" s="214"/>
      <c r="K42" s="197"/>
      <c r="L42" s="197"/>
      <c r="M42" s="207"/>
      <c r="N42" s="197"/>
    </row>
    <row r="43" spans="1:14" ht="15" customHeight="1">
      <c r="A43" s="10" t="s">
        <v>41</v>
      </c>
      <c r="B43" s="50" t="s">
        <v>98</v>
      </c>
      <c r="C43" s="51">
        <v>203</v>
      </c>
      <c r="D43" s="14" t="s">
        <v>42</v>
      </c>
      <c r="E43" s="14"/>
      <c r="F43" s="14"/>
      <c r="G43" s="14"/>
      <c r="H43" s="14"/>
      <c r="I43" s="14"/>
      <c r="J43" s="13">
        <f>J44+J45+J46+J47+J48</f>
        <v>138500</v>
      </c>
      <c r="K43" s="107"/>
      <c r="L43" s="107"/>
      <c r="M43" s="107"/>
      <c r="N43" s="107"/>
    </row>
    <row r="44" spans="1:14" ht="18" customHeight="1">
      <c r="A44" s="6" t="s">
        <v>12</v>
      </c>
      <c r="B44" s="7" t="s">
        <v>98</v>
      </c>
      <c r="C44" s="8">
        <v>203</v>
      </c>
      <c r="D44" s="6" t="s">
        <v>42</v>
      </c>
      <c r="E44" s="6">
        <v>121</v>
      </c>
      <c r="F44" s="6">
        <v>211</v>
      </c>
      <c r="G44" s="6">
        <v>142</v>
      </c>
      <c r="H44" s="6">
        <v>365</v>
      </c>
      <c r="I44" s="188" t="s">
        <v>221</v>
      </c>
      <c r="J44" s="9">
        <v>92400</v>
      </c>
      <c r="K44" s="100">
        <v>23100</v>
      </c>
      <c r="L44" s="100">
        <v>23100</v>
      </c>
      <c r="M44" s="100">
        <v>23100</v>
      </c>
      <c r="N44" s="100">
        <v>23100</v>
      </c>
    </row>
    <row r="45" spans="1:14" ht="20.25" customHeight="1">
      <c r="A45" s="6" t="s">
        <v>43</v>
      </c>
      <c r="B45" s="7" t="s">
        <v>98</v>
      </c>
      <c r="C45" s="8">
        <v>203</v>
      </c>
      <c r="D45" s="6" t="s">
        <v>42</v>
      </c>
      <c r="E45" s="6">
        <v>129</v>
      </c>
      <c r="F45" s="6">
        <v>213</v>
      </c>
      <c r="G45" s="6">
        <v>142</v>
      </c>
      <c r="H45" s="6">
        <v>365</v>
      </c>
      <c r="I45" s="188" t="s">
        <v>221</v>
      </c>
      <c r="J45" s="9">
        <v>27905</v>
      </c>
      <c r="K45" s="100">
        <v>6976</v>
      </c>
      <c r="L45" s="100">
        <v>6976</v>
      </c>
      <c r="M45" s="100">
        <v>6977</v>
      </c>
      <c r="N45" s="100">
        <v>6976</v>
      </c>
    </row>
    <row r="46" spans="1:14" ht="31.5" customHeight="1">
      <c r="A46" s="182" t="s">
        <v>21</v>
      </c>
      <c r="B46" s="7" t="s">
        <v>98</v>
      </c>
      <c r="C46" s="8">
        <v>203</v>
      </c>
      <c r="D46" s="6" t="s">
        <v>42</v>
      </c>
      <c r="E46" s="6">
        <v>242</v>
      </c>
      <c r="F46" s="6">
        <v>346</v>
      </c>
      <c r="G46" s="6">
        <v>142</v>
      </c>
      <c r="H46" s="6">
        <v>365</v>
      </c>
      <c r="I46" s="188" t="s">
        <v>221</v>
      </c>
      <c r="J46" s="9">
        <v>2195</v>
      </c>
      <c r="K46" s="100">
        <v>2195</v>
      </c>
      <c r="L46" s="100">
        <v>0</v>
      </c>
      <c r="M46" s="100">
        <v>0</v>
      </c>
      <c r="N46" s="100"/>
    </row>
    <row r="47" spans="1:14" ht="33.75" customHeight="1">
      <c r="A47" s="150" t="s">
        <v>193</v>
      </c>
      <c r="B47" s="7" t="s">
        <v>98</v>
      </c>
      <c r="C47" s="8">
        <v>203</v>
      </c>
      <c r="D47" s="6" t="s">
        <v>42</v>
      </c>
      <c r="E47" s="6">
        <v>122</v>
      </c>
      <c r="F47" s="6">
        <v>212</v>
      </c>
      <c r="G47" s="6">
        <v>142</v>
      </c>
      <c r="H47" s="6">
        <v>365</v>
      </c>
      <c r="I47" s="188" t="s">
        <v>221</v>
      </c>
      <c r="J47" s="9">
        <v>6000</v>
      </c>
      <c r="K47" s="100">
        <v>1500</v>
      </c>
      <c r="L47" s="100">
        <v>1500</v>
      </c>
      <c r="M47" s="100">
        <v>1500</v>
      </c>
      <c r="N47" s="100">
        <v>1500</v>
      </c>
    </row>
    <row r="48" spans="1:14" ht="31.5" customHeight="1">
      <c r="A48" s="195" t="s">
        <v>21</v>
      </c>
      <c r="B48" s="199" t="s">
        <v>98</v>
      </c>
      <c r="C48" s="200">
        <v>203</v>
      </c>
      <c r="D48" s="195" t="s">
        <v>42</v>
      </c>
      <c r="E48" s="195">
        <v>244</v>
      </c>
      <c r="F48" s="195">
        <v>346</v>
      </c>
      <c r="G48" s="6">
        <v>142</v>
      </c>
      <c r="H48" s="6">
        <v>365</v>
      </c>
      <c r="I48" s="188" t="s">
        <v>221</v>
      </c>
      <c r="J48" s="198">
        <v>10000</v>
      </c>
      <c r="K48" s="197">
        <v>1000</v>
      </c>
      <c r="L48" s="197">
        <v>3000</v>
      </c>
      <c r="M48" s="197">
        <v>3000</v>
      </c>
      <c r="N48" s="197">
        <v>3000</v>
      </c>
    </row>
    <row r="49" spans="1:14" ht="15.75" hidden="1">
      <c r="A49" s="195"/>
      <c r="B49" s="199"/>
      <c r="C49" s="200"/>
      <c r="D49" s="195"/>
      <c r="E49" s="195"/>
      <c r="F49" s="195"/>
      <c r="G49" s="6"/>
      <c r="H49" s="6"/>
      <c r="I49" s="6"/>
      <c r="J49" s="198"/>
      <c r="K49" s="197"/>
      <c r="L49" s="197"/>
      <c r="M49" s="197"/>
      <c r="N49" s="197"/>
    </row>
    <row r="50" spans="1:14" ht="16.5">
      <c r="A50" s="15" t="s">
        <v>46</v>
      </c>
      <c r="B50" s="16" t="s">
        <v>98</v>
      </c>
      <c r="C50" s="17">
        <v>500</v>
      </c>
      <c r="D50" s="15"/>
      <c r="E50" s="15"/>
      <c r="F50" s="15"/>
      <c r="G50" s="15"/>
      <c r="H50" s="15"/>
      <c r="I50" s="15"/>
      <c r="J50" s="67">
        <f>J51+J62+J54</f>
        <v>1721600</v>
      </c>
      <c r="K50" s="107"/>
      <c r="L50" s="107"/>
      <c r="M50" s="107"/>
      <c r="N50" s="107"/>
    </row>
    <row r="51" spans="1:14" ht="15.75" customHeight="1">
      <c r="A51" s="18" t="s">
        <v>47</v>
      </c>
      <c r="B51" s="19" t="s">
        <v>98</v>
      </c>
      <c r="C51" s="20">
        <v>501</v>
      </c>
      <c r="D51" s="21"/>
      <c r="E51" s="21"/>
      <c r="F51" s="21"/>
      <c r="G51" s="21"/>
      <c r="H51" s="21"/>
      <c r="I51" s="21"/>
      <c r="J51" s="68">
        <f>J52+J53</f>
        <v>344000</v>
      </c>
      <c r="K51" s="109"/>
      <c r="L51" s="109"/>
      <c r="M51" s="109"/>
      <c r="N51" s="109"/>
    </row>
    <row r="52" spans="1:14" ht="31.5">
      <c r="A52" s="6" t="s">
        <v>48</v>
      </c>
      <c r="B52" s="7" t="s">
        <v>98</v>
      </c>
      <c r="C52" s="8">
        <v>501</v>
      </c>
      <c r="D52" s="6" t="s">
        <v>49</v>
      </c>
      <c r="E52" s="6">
        <v>244</v>
      </c>
      <c r="F52" s="6">
        <v>225</v>
      </c>
      <c r="G52" s="6"/>
      <c r="H52" s="6"/>
      <c r="I52" s="6"/>
      <c r="J52" s="9">
        <v>339000</v>
      </c>
      <c r="K52" s="100">
        <v>84750</v>
      </c>
      <c r="L52" s="100">
        <v>84750</v>
      </c>
      <c r="M52" s="107">
        <v>84750</v>
      </c>
      <c r="N52" s="107">
        <v>84750</v>
      </c>
    </row>
    <row r="53" spans="1:14" ht="15.75">
      <c r="A53" s="6" t="s">
        <v>50</v>
      </c>
      <c r="B53" s="7" t="s">
        <v>98</v>
      </c>
      <c r="C53" s="8">
        <v>501</v>
      </c>
      <c r="D53" s="6" t="s">
        <v>51</v>
      </c>
      <c r="E53" s="6">
        <v>244</v>
      </c>
      <c r="F53" s="6">
        <v>225</v>
      </c>
      <c r="G53" s="6"/>
      <c r="H53" s="6"/>
      <c r="I53" s="6"/>
      <c r="J53" s="9">
        <v>5000</v>
      </c>
      <c r="K53" s="100"/>
      <c r="L53" s="100">
        <v>5000</v>
      </c>
      <c r="M53" s="100"/>
      <c r="N53" s="107"/>
    </row>
    <row r="54" spans="1:14" ht="18.75">
      <c r="A54" s="18" t="s">
        <v>52</v>
      </c>
      <c r="B54" s="19" t="s">
        <v>98</v>
      </c>
      <c r="C54" s="20">
        <v>502</v>
      </c>
      <c r="D54" s="21"/>
      <c r="E54" s="21"/>
      <c r="F54" s="21"/>
      <c r="G54" s="21"/>
      <c r="H54" s="21"/>
      <c r="I54" s="21"/>
      <c r="J54" s="68">
        <f>J55+J56+J60+J61</f>
        <v>360000</v>
      </c>
      <c r="K54" s="109"/>
      <c r="L54" s="109"/>
      <c r="M54" s="109"/>
      <c r="N54" s="109"/>
    </row>
    <row r="55" spans="1:14" ht="32.25" customHeight="1">
      <c r="A55" s="10" t="s">
        <v>53</v>
      </c>
      <c r="B55" s="11" t="s">
        <v>98</v>
      </c>
      <c r="C55" s="12">
        <v>502</v>
      </c>
      <c r="D55" s="10" t="s">
        <v>54</v>
      </c>
      <c r="E55" s="10">
        <v>244</v>
      </c>
      <c r="F55" s="10">
        <v>226</v>
      </c>
      <c r="G55" s="10"/>
      <c r="H55" s="10"/>
      <c r="I55" s="10"/>
      <c r="J55" s="13">
        <v>5000</v>
      </c>
      <c r="K55" s="107"/>
      <c r="L55" s="107"/>
      <c r="M55" s="107">
        <v>5000</v>
      </c>
      <c r="N55" s="107"/>
    </row>
    <row r="56" spans="1:14" ht="31.5">
      <c r="A56" s="10" t="s">
        <v>55</v>
      </c>
      <c r="B56" s="11" t="s">
        <v>98</v>
      </c>
      <c r="C56" s="12">
        <v>502</v>
      </c>
      <c r="D56" s="10" t="s">
        <v>56</v>
      </c>
      <c r="E56" s="10"/>
      <c r="F56" s="10"/>
      <c r="G56" s="10"/>
      <c r="H56" s="10"/>
      <c r="I56" s="10"/>
      <c r="J56" s="13">
        <f>J57+J58+J59</f>
        <v>30000</v>
      </c>
      <c r="K56" s="107"/>
      <c r="L56" s="107"/>
      <c r="M56" s="107"/>
      <c r="N56" s="107"/>
    </row>
    <row r="57" spans="1:14" ht="21" customHeight="1">
      <c r="A57" s="6" t="s">
        <v>50</v>
      </c>
      <c r="B57" s="7" t="s">
        <v>98</v>
      </c>
      <c r="C57" s="8">
        <v>502</v>
      </c>
      <c r="D57" s="6" t="s">
        <v>56</v>
      </c>
      <c r="E57" s="6">
        <v>244</v>
      </c>
      <c r="F57" s="6">
        <v>225</v>
      </c>
      <c r="G57" s="6"/>
      <c r="H57" s="6"/>
      <c r="I57" s="6"/>
      <c r="J57" s="9">
        <v>15000</v>
      </c>
      <c r="K57" s="100"/>
      <c r="L57" s="107">
        <v>5000</v>
      </c>
      <c r="M57" s="100">
        <v>10000</v>
      </c>
      <c r="N57" s="107"/>
    </row>
    <row r="58" spans="1:14" ht="15.75">
      <c r="A58" s="6" t="s">
        <v>57</v>
      </c>
      <c r="B58" s="7" t="s">
        <v>98</v>
      </c>
      <c r="C58" s="8">
        <v>502</v>
      </c>
      <c r="D58" s="6" t="s">
        <v>56</v>
      </c>
      <c r="E58" s="6">
        <v>244</v>
      </c>
      <c r="F58" s="6">
        <v>346</v>
      </c>
      <c r="G58" s="6"/>
      <c r="H58" s="6"/>
      <c r="I58" s="6"/>
      <c r="J58" s="9">
        <v>10000</v>
      </c>
      <c r="K58" s="100"/>
      <c r="L58" s="100">
        <v>10000</v>
      </c>
      <c r="M58" s="100"/>
      <c r="N58" s="107"/>
    </row>
    <row r="59" spans="1:14" ht="21" customHeight="1">
      <c r="A59" s="144" t="s">
        <v>19</v>
      </c>
      <c r="B59" s="145" t="s">
        <v>98</v>
      </c>
      <c r="C59" s="146">
        <v>502</v>
      </c>
      <c r="D59" s="144" t="s">
        <v>56</v>
      </c>
      <c r="E59" s="144">
        <v>244</v>
      </c>
      <c r="F59" s="144">
        <v>226</v>
      </c>
      <c r="G59" s="144"/>
      <c r="H59" s="144"/>
      <c r="I59" s="144"/>
      <c r="J59" s="147">
        <v>5000</v>
      </c>
      <c r="K59" s="142"/>
      <c r="L59" s="143">
        <v>5000</v>
      </c>
      <c r="M59" s="142"/>
      <c r="N59" s="143"/>
    </row>
    <row r="60" spans="1:14" ht="19.5" customHeight="1">
      <c r="A60" s="10" t="s">
        <v>58</v>
      </c>
      <c r="B60" s="11" t="s">
        <v>98</v>
      </c>
      <c r="C60" s="12">
        <v>502</v>
      </c>
      <c r="D60" s="10" t="s">
        <v>59</v>
      </c>
      <c r="E60" s="10">
        <v>244</v>
      </c>
      <c r="F60" s="10">
        <v>225</v>
      </c>
      <c r="G60" s="10"/>
      <c r="H60" s="10"/>
      <c r="I60" s="10"/>
      <c r="J60" s="13">
        <v>5000</v>
      </c>
      <c r="K60" s="107">
        <v>5000</v>
      </c>
      <c r="L60" s="107">
        <v>0</v>
      </c>
      <c r="M60" s="107">
        <v>0</v>
      </c>
      <c r="N60" s="107">
        <v>0</v>
      </c>
    </row>
    <row r="61" spans="1:14" ht="15.75">
      <c r="A61" s="10" t="s">
        <v>60</v>
      </c>
      <c r="B61" s="11" t="s">
        <v>98</v>
      </c>
      <c r="C61" s="12">
        <v>502</v>
      </c>
      <c r="D61" s="10" t="s">
        <v>61</v>
      </c>
      <c r="E61" s="10">
        <v>811</v>
      </c>
      <c r="F61" s="10">
        <v>244</v>
      </c>
      <c r="G61" s="10"/>
      <c r="H61" s="10"/>
      <c r="I61" s="10"/>
      <c r="J61" s="13">
        <v>320000</v>
      </c>
      <c r="K61" s="107"/>
      <c r="L61" s="107">
        <v>150000</v>
      </c>
      <c r="M61" s="107">
        <v>170000</v>
      </c>
      <c r="N61" s="107"/>
    </row>
    <row r="62" spans="1:14" ht="15.75">
      <c r="A62" s="21" t="s">
        <v>62</v>
      </c>
      <c r="B62" s="19" t="s">
        <v>98</v>
      </c>
      <c r="C62" s="20">
        <v>503</v>
      </c>
      <c r="D62" s="21"/>
      <c r="E62" s="21"/>
      <c r="F62" s="21"/>
      <c r="G62" s="21"/>
      <c r="H62" s="21"/>
      <c r="I62" s="21"/>
      <c r="J62" s="67">
        <f>J63+J70+J71+J72+J73+J74+J75+J77+J82+J83+J84+J85+J76</f>
        <v>1017600</v>
      </c>
      <c r="K62" s="109"/>
      <c r="L62" s="109"/>
      <c r="M62" s="109"/>
      <c r="N62" s="109"/>
    </row>
    <row r="63" spans="1:14" ht="31.5">
      <c r="A63" s="10" t="s">
        <v>63</v>
      </c>
      <c r="B63" s="11" t="s">
        <v>98</v>
      </c>
      <c r="C63" s="12">
        <v>503</v>
      </c>
      <c r="D63" s="10" t="s">
        <v>64</v>
      </c>
      <c r="E63" s="10">
        <v>244</v>
      </c>
      <c r="F63" s="10"/>
      <c r="G63" s="10"/>
      <c r="H63" s="10"/>
      <c r="I63" s="10"/>
      <c r="J63" s="52">
        <f>J64+J65+J66+J69+J68+J67</f>
        <v>377000</v>
      </c>
      <c r="K63" s="107"/>
      <c r="L63" s="107"/>
      <c r="M63" s="107"/>
      <c r="N63" s="107"/>
    </row>
    <row r="64" spans="1:14" ht="22.5" customHeight="1">
      <c r="A64" s="6" t="s">
        <v>65</v>
      </c>
      <c r="B64" s="7" t="s">
        <v>98</v>
      </c>
      <c r="C64" s="8">
        <v>503</v>
      </c>
      <c r="D64" s="6" t="s">
        <v>64</v>
      </c>
      <c r="E64" s="6">
        <v>244</v>
      </c>
      <c r="F64" s="6">
        <v>223</v>
      </c>
      <c r="G64" s="6"/>
      <c r="H64" s="6"/>
      <c r="I64" s="6"/>
      <c r="J64" s="22">
        <v>200000</v>
      </c>
      <c r="K64" s="100">
        <v>75000</v>
      </c>
      <c r="L64" s="100">
        <v>45000</v>
      </c>
      <c r="M64" s="100">
        <v>0</v>
      </c>
      <c r="N64" s="100">
        <v>80000</v>
      </c>
    </row>
    <row r="65" spans="1:14" ht="22.5" customHeight="1">
      <c r="A65" s="144" t="s">
        <v>50</v>
      </c>
      <c r="B65" s="145" t="s">
        <v>98</v>
      </c>
      <c r="C65" s="146">
        <v>503</v>
      </c>
      <c r="D65" s="144" t="s">
        <v>64</v>
      </c>
      <c r="E65" s="144">
        <v>244</v>
      </c>
      <c r="F65" s="144">
        <v>225</v>
      </c>
      <c r="G65" s="144"/>
      <c r="H65" s="144"/>
      <c r="I65" s="144"/>
      <c r="J65" s="22">
        <v>52000</v>
      </c>
      <c r="K65" s="142">
        <v>10000</v>
      </c>
      <c r="L65" s="142">
        <v>15000</v>
      </c>
      <c r="M65" s="142">
        <v>17000</v>
      </c>
      <c r="N65" s="142">
        <v>10000</v>
      </c>
    </row>
    <row r="66" spans="1:14" ht="22.5" customHeight="1">
      <c r="A66" s="144" t="s">
        <v>19</v>
      </c>
      <c r="B66" s="145" t="s">
        <v>98</v>
      </c>
      <c r="C66" s="146">
        <v>503</v>
      </c>
      <c r="D66" s="144" t="s">
        <v>64</v>
      </c>
      <c r="E66" s="144">
        <v>244</v>
      </c>
      <c r="F66" s="144">
        <v>226</v>
      </c>
      <c r="G66" s="144"/>
      <c r="H66" s="144"/>
      <c r="I66" s="144"/>
      <c r="J66" s="22">
        <v>17500</v>
      </c>
      <c r="K66" s="142">
        <v>0</v>
      </c>
      <c r="L66" s="142">
        <v>17500</v>
      </c>
      <c r="M66" s="142">
        <v>0</v>
      </c>
      <c r="N66" s="142">
        <v>0</v>
      </c>
    </row>
    <row r="67" spans="1:14" ht="22.5" customHeight="1">
      <c r="A67" s="188" t="s">
        <v>224</v>
      </c>
      <c r="B67" s="191" t="s">
        <v>98</v>
      </c>
      <c r="C67" s="192">
        <v>503</v>
      </c>
      <c r="D67" s="188" t="s">
        <v>64</v>
      </c>
      <c r="E67" s="188">
        <v>244</v>
      </c>
      <c r="F67" s="188">
        <v>227</v>
      </c>
      <c r="G67" s="188"/>
      <c r="H67" s="188"/>
      <c r="I67" s="188"/>
      <c r="J67" s="22">
        <v>7500</v>
      </c>
      <c r="K67" s="189">
        <v>0</v>
      </c>
      <c r="L67" s="189">
        <v>0</v>
      </c>
      <c r="M67" s="189">
        <v>0</v>
      </c>
      <c r="N67" s="189">
        <v>7500</v>
      </c>
    </row>
    <row r="68" spans="1:14" ht="22.5" customHeight="1">
      <c r="A68" s="182" t="s">
        <v>57</v>
      </c>
      <c r="B68" s="184" t="s">
        <v>98</v>
      </c>
      <c r="C68" s="185">
        <v>503</v>
      </c>
      <c r="D68" s="182" t="s">
        <v>64</v>
      </c>
      <c r="E68" s="182">
        <v>244</v>
      </c>
      <c r="F68" s="182">
        <v>346</v>
      </c>
      <c r="G68" s="182"/>
      <c r="H68" s="182"/>
      <c r="I68" s="182"/>
      <c r="J68" s="22">
        <v>20000</v>
      </c>
      <c r="K68" s="183"/>
      <c r="L68" s="183">
        <v>10000</v>
      </c>
      <c r="M68" s="183">
        <v>10000</v>
      </c>
      <c r="N68" s="183"/>
    </row>
    <row r="69" spans="1:14" ht="22.5" customHeight="1">
      <c r="A69" s="144" t="s">
        <v>57</v>
      </c>
      <c r="B69" s="145" t="s">
        <v>98</v>
      </c>
      <c r="C69" s="146">
        <v>503</v>
      </c>
      <c r="D69" s="144" t="s">
        <v>64</v>
      </c>
      <c r="E69" s="144">
        <v>244</v>
      </c>
      <c r="F69" s="144">
        <v>343</v>
      </c>
      <c r="G69" s="144"/>
      <c r="H69" s="144"/>
      <c r="I69" s="144"/>
      <c r="J69" s="22">
        <v>80000</v>
      </c>
      <c r="K69" s="142">
        <v>20000</v>
      </c>
      <c r="L69" s="142">
        <v>20000</v>
      </c>
      <c r="M69" s="142">
        <v>20000</v>
      </c>
      <c r="N69" s="142">
        <v>20000</v>
      </c>
    </row>
    <row r="70" spans="1:14" ht="92.25" hidden="1" customHeight="1">
      <c r="A70" s="14" t="s">
        <v>100</v>
      </c>
      <c r="B70" s="7" t="s">
        <v>98</v>
      </c>
      <c r="C70" s="8">
        <v>503</v>
      </c>
      <c r="D70" s="144" t="s">
        <v>103</v>
      </c>
      <c r="E70" s="6">
        <v>244</v>
      </c>
      <c r="F70" s="6">
        <v>310</v>
      </c>
      <c r="G70" s="6">
        <v>141</v>
      </c>
      <c r="H70" s="6">
        <v>832</v>
      </c>
      <c r="I70" s="6">
        <v>1050</v>
      </c>
      <c r="J70" s="52">
        <f>K70+L70+M70+N70</f>
        <v>0</v>
      </c>
      <c r="K70" s="100"/>
      <c r="L70" s="100"/>
      <c r="M70" s="100"/>
      <c r="N70" s="100"/>
    </row>
    <row r="71" spans="1:14" ht="92.25" hidden="1" customHeight="1">
      <c r="A71" s="14" t="s">
        <v>100</v>
      </c>
      <c r="B71" s="7" t="s">
        <v>98</v>
      </c>
      <c r="C71" s="8">
        <v>503</v>
      </c>
      <c r="D71" s="144" t="s">
        <v>103</v>
      </c>
      <c r="E71" s="6">
        <v>244</v>
      </c>
      <c r="F71" s="6">
        <v>225</v>
      </c>
      <c r="G71" s="6">
        <v>141</v>
      </c>
      <c r="H71" s="6">
        <v>832</v>
      </c>
      <c r="I71" s="6">
        <v>1050</v>
      </c>
      <c r="J71" s="52">
        <f>K71+L71+M71+N71</f>
        <v>0</v>
      </c>
      <c r="K71" s="100"/>
      <c r="L71" s="100"/>
      <c r="M71" s="100"/>
      <c r="N71" s="100"/>
    </row>
    <row r="72" spans="1:14" ht="85.5" hidden="1" customHeight="1">
      <c r="A72" s="14" t="s">
        <v>170</v>
      </c>
      <c r="B72" s="7" t="s">
        <v>98</v>
      </c>
      <c r="C72" s="8">
        <v>503</v>
      </c>
      <c r="D72" s="6" t="s">
        <v>103</v>
      </c>
      <c r="E72" s="6">
        <v>244</v>
      </c>
      <c r="F72" s="6">
        <v>225</v>
      </c>
      <c r="G72" s="6"/>
      <c r="H72" s="6"/>
      <c r="I72" s="6"/>
      <c r="J72" s="52">
        <f>K72+L72+M72+N72</f>
        <v>0</v>
      </c>
      <c r="K72" s="100"/>
      <c r="L72" s="100"/>
      <c r="M72" s="100"/>
      <c r="N72" s="100"/>
    </row>
    <row r="73" spans="1:14" ht="103.5" hidden="1" customHeight="1">
      <c r="A73" s="14" t="s">
        <v>104</v>
      </c>
      <c r="B73" s="7" t="s">
        <v>98</v>
      </c>
      <c r="C73" s="8">
        <v>503</v>
      </c>
      <c r="D73" s="6" t="s">
        <v>105</v>
      </c>
      <c r="E73" s="6">
        <v>244</v>
      </c>
      <c r="F73" s="6">
        <v>225</v>
      </c>
      <c r="G73" s="6"/>
      <c r="H73" s="6"/>
      <c r="I73" s="6"/>
      <c r="J73" s="52">
        <f>K73+L73+M73+N73</f>
        <v>0</v>
      </c>
      <c r="K73" s="100"/>
      <c r="L73" s="100"/>
      <c r="M73" s="100"/>
      <c r="N73" s="100"/>
    </row>
    <row r="74" spans="1:14" ht="31.5">
      <c r="A74" s="10" t="s">
        <v>66</v>
      </c>
      <c r="B74" s="64" t="s">
        <v>98</v>
      </c>
      <c r="C74" s="65">
        <v>503</v>
      </c>
      <c r="D74" s="54" t="s">
        <v>67</v>
      </c>
      <c r="E74" s="54">
        <v>244</v>
      </c>
      <c r="F74" s="54">
        <v>225</v>
      </c>
      <c r="G74" s="54">
        <v>141</v>
      </c>
      <c r="H74" s="54">
        <v>904</v>
      </c>
      <c r="I74" s="54">
        <v>1055</v>
      </c>
      <c r="J74" s="66">
        <v>254900</v>
      </c>
      <c r="K74" s="107"/>
      <c r="L74" s="100">
        <v>127450</v>
      </c>
      <c r="M74" s="107">
        <v>127450</v>
      </c>
      <c r="N74" s="107"/>
    </row>
    <row r="75" spans="1:14" ht="31.5">
      <c r="A75" s="10" t="s">
        <v>66</v>
      </c>
      <c r="B75" s="64" t="s">
        <v>98</v>
      </c>
      <c r="C75" s="65">
        <v>503</v>
      </c>
      <c r="D75" s="54" t="s">
        <v>67</v>
      </c>
      <c r="E75" s="54">
        <v>244</v>
      </c>
      <c r="F75" s="54">
        <v>225</v>
      </c>
      <c r="G75" s="54"/>
      <c r="H75" s="54"/>
      <c r="I75" s="54"/>
      <c r="J75" s="66">
        <v>92000</v>
      </c>
      <c r="K75" s="107"/>
      <c r="L75" s="100">
        <v>46000</v>
      </c>
      <c r="M75" s="107">
        <v>46000</v>
      </c>
      <c r="N75" s="107"/>
    </row>
    <row r="76" spans="1:14" ht="31.5">
      <c r="A76" s="141" t="s">
        <v>66</v>
      </c>
      <c r="B76" s="64" t="s">
        <v>98</v>
      </c>
      <c r="C76" s="65">
        <v>503</v>
      </c>
      <c r="D76" s="54" t="s">
        <v>67</v>
      </c>
      <c r="E76" s="54">
        <v>244</v>
      </c>
      <c r="F76" s="54">
        <v>226</v>
      </c>
      <c r="G76" s="54"/>
      <c r="H76" s="54"/>
      <c r="I76" s="54"/>
      <c r="J76" s="66">
        <v>38700</v>
      </c>
      <c r="K76" s="143"/>
      <c r="L76" s="142">
        <v>38700</v>
      </c>
      <c r="M76" s="143">
        <v>0</v>
      </c>
      <c r="N76" s="143"/>
    </row>
    <row r="77" spans="1:14" ht="31.5">
      <c r="A77" s="10" t="s">
        <v>68</v>
      </c>
      <c r="B77" s="11" t="s">
        <v>98</v>
      </c>
      <c r="C77" s="12">
        <v>503</v>
      </c>
      <c r="D77" s="10" t="s">
        <v>69</v>
      </c>
      <c r="E77" s="141">
        <v>244</v>
      </c>
      <c r="F77" s="6"/>
      <c r="G77" s="6"/>
      <c r="H77" s="6"/>
      <c r="I77" s="6"/>
      <c r="J77" s="52">
        <f>J78+J79+J81+J80</f>
        <v>255000</v>
      </c>
      <c r="K77" s="107"/>
      <c r="L77" s="107"/>
      <c r="M77" s="107"/>
      <c r="N77" s="107"/>
    </row>
    <row r="78" spans="1:14" ht="15" customHeight="1">
      <c r="A78" s="6" t="s">
        <v>50</v>
      </c>
      <c r="B78" s="7" t="s">
        <v>98</v>
      </c>
      <c r="C78" s="8">
        <v>503</v>
      </c>
      <c r="D78" s="6" t="s">
        <v>69</v>
      </c>
      <c r="E78" s="6">
        <v>244</v>
      </c>
      <c r="F78" s="6">
        <v>225</v>
      </c>
      <c r="G78" s="6"/>
      <c r="H78" s="6"/>
      <c r="I78" s="6"/>
      <c r="J78" s="22">
        <v>230000</v>
      </c>
      <c r="K78" s="100">
        <v>15000</v>
      </c>
      <c r="L78" s="100">
        <v>100000</v>
      </c>
      <c r="M78" s="100">
        <v>100000</v>
      </c>
      <c r="N78" s="100">
        <v>15000</v>
      </c>
    </row>
    <row r="79" spans="1:14" ht="18.75" customHeight="1">
      <c r="A79" s="6" t="s">
        <v>19</v>
      </c>
      <c r="B79" s="7" t="s">
        <v>98</v>
      </c>
      <c r="C79" s="8">
        <v>503</v>
      </c>
      <c r="D79" s="6" t="s">
        <v>69</v>
      </c>
      <c r="E79" s="6">
        <v>244</v>
      </c>
      <c r="F79" s="6">
        <v>226</v>
      </c>
      <c r="G79" s="6"/>
      <c r="H79" s="6"/>
      <c r="I79" s="6"/>
      <c r="J79" s="22">
        <v>5000</v>
      </c>
      <c r="K79" s="100">
        <v>5000</v>
      </c>
      <c r="L79" s="100">
        <v>0</v>
      </c>
      <c r="M79" s="100">
        <v>0</v>
      </c>
      <c r="N79" s="100">
        <v>0</v>
      </c>
    </row>
    <row r="80" spans="1:14" ht="21" customHeight="1">
      <c r="A80" s="6" t="s">
        <v>70</v>
      </c>
      <c r="B80" s="7" t="s">
        <v>98</v>
      </c>
      <c r="C80" s="8">
        <v>503</v>
      </c>
      <c r="D80" s="6" t="s">
        <v>69</v>
      </c>
      <c r="E80" s="6">
        <v>244</v>
      </c>
      <c r="F80" s="6">
        <v>310</v>
      </c>
      <c r="G80" s="6"/>
      <c r="H80" s="6"/>
      <c r="I80" s="6"/>
      <c r="J80" s="22">
        <v>15000</v>
      </c>
      <c r="K80" s="100">
        <v>5000</v>
      </c>
      <c r="L80" s="100">
        <v>10000</v>
      </c>
      <c r="M80" s="100">
        <v>0</v>
      </c>
      <c r="N80" s="100"/>
    </row>
    <row r="81" spans="1:14" ht="21" customHeight="1">
      <c r="A81" s="144" t="s">
        <v>191</v>
      </c>
      <c r="B81" s="7" t="s">
        <v>98</v>
      </c>
      <c r="C81" s="8">
        <v>503</v>
      </c>
      <c r="D81" s="6" t="s">
        <v>69</v>
      </c>
      <c r="E81" s="6">
        <v>244</v>
      </c>
      <c r="F81" s="6">
        <v>346</v>
      </c>
      <c r="G81" s="6"/>
      <c r="H81" s="6"/>
      <c r="I81" s="6"/>
      <c r="J81" s="22">
        <v>5000</v>
      </c>
      <c r="K81" s="100"/>
      <c r="L81" s="100">
        <v>5000</v>
      </c>
      <c r="M81" s="100"/>
      <c r="N81" s="100"/>
    </row>
    <row r="82" spans="1:14" ht="87.75" hidden="1" customHeight="1">
      <c r="A82" s="14" t="s">
        <v>100</v>
      </c>
      <c r="B82" s="7" t="s">
        <v>98</v>
      </c>
      <c r="C82" s="8">
        <v>503</v>
      </c>
      <c r="D82" s="6" t="s">
        <v>101</v>
      </c>
      <c r="E82" s="6">
        <v>244</v>
      </c>
      <c r="F82" s="6">
        <v>310</v>
      </c>
      <c r="G82" s="6">
        <v>141</v>
      </c>
      <c r="H82" s="6">
        <v>832</v>
      </c>
      <c r="I82" s="6">
        <v>1050</v>
      </c>
      <c r="J82" s="52">
        <f>K82+L82+M82+N82</f>
        <v>0</v>
      </c>
      <c r="K82" s="100"/>
      <c r="L82" s="100"/>
      <c r="M82" s="100"/>
      <c r="N82" s="100"/>
    </row>
    <row r="83" spans="1:14" ht="90.75" hidden="1" customHeight="1">
      <c r="A83" s="14" t="s">
        <v>100</v>
      </c>
      <c r="B83" s="7" t="s">
        <v>98</v>
      </c>
      <c r="C83" s="8">
        <v>503</v>
      </c>
      <c r="D83" s="6" t="s">
        <v>101</v>
      </c>
      <c r="E83" s="6">
        <v>244</v>
      </c>
      <c r="F83" s="6">
        <v>225</v>
      </c>
      <c r="G83" s="6">
        <v>141</v>
      </c>
      <c r="H83" s="6">
        <v>832</v>
      </c>
      <c r="I83" s="6">
        <v>1050</v>
      </c>
      <c r="J83" s="52">
        <f>K83+L83+M83+N83</f>
        <v>0</v>
      </c>
      <c r="K83" s="100"/>
      <c r="L83" s="100"/>
      <c r="M83" s="100"/>
      <c r="N83" s="100"/>
    </row>
    <row r="84" spans="1:14" ht="92.25" hidden="1" customHeight="1">
      <c r="A84" s="14" t="s">
        <v>170</v>
      </c>
      <c r="B84" s="7" t="s">
        <v>98</v>
      </c>
      <c r="C84" s="8">
        <v>503</v>
      </c>
      <c r="D84" s="6" t="s">
        <v>102</v>
      </c>
      <c r="E84" s="6">
        <v>244</v>
      </c>
      <c r="F84" s="6">
        <v>225</v>
      </c>
      <c r="G84" s="6"/>
      <c r="H84" s="6"/>
      <c r="I84" s="6"/>
      <c r="J84" s="52">
        <f>K84+L84+M84+N84</f>
        <v>0</v>
      </c>
      <c r="K84" s="100"/>
      <c r="L84" s="100"/>
      <c r="M84" s="100"/>
      <c r="N84" s="100"/>
    </row>
    <row r="85" spans="1:14" ht="101.25" hidden="1" customHeight="1">
      <c r="A85" s="14" t="s">
        <v>104</v>
      </c>
      <c r="B85" s="7" t="s">
        <v>98</v>
      </c>
      <c r="C85" s="8">
        <v>503</v>
      </c>
      <c r="D85" s="6" t="s">
        <v>106</v>
      </c>
      <c r="E85" s="6">
        <v>244</v>
      </c>
      <c r="F85" s="6">
        <v>225</v>
      </c>
      <c r="G85" s="6"/>
      <c r="H85" s="6"/>
      <c r="I85" s="6"/>
      <c r="J85" s="52">
        <f>K85+L85+M85+N85</f>
        <v>0</v>
      </c>
      <c r="K85" s="100"/>
      <c r="L85" s="100"/>
      <c r="M85" s="100"/>
      <c r="N85" s="100"/>
    </row>
    <row r="86" spans="1:14" ht="18.75">
      <c r="A86" s="18" t="s">
        <v>71</v>
      </c>
      <c r="B86" s="23" t="s">
        <v>98</v>
      </c>
      <c r="C86" s="24">
        <v>409</v>
      </c>
      <c r="D86" s="18"/>
      <c r="E86" s="10"/>
      <c r="F86" s="25"/>
      <c r="G86" s="25"/>
      <c r="H86" s="25"/>
      <c r="I86" s="25"/>
      <c r="J86" s="67">
        <f>J87+J88+J89+J92+J93+J94+J95+J96</f>
        <v>1966800</v>
      </c>
      <c r="K86" s="107"/>
      <c r="L86" s="107"/>
      <c r="M86" s="107"/>
      <c r="N86" s="107"/>
    </row>
    <row r="87" spans="1:14" ht="63">
      <c r="A87" s="10" t="s">
        <v>72</v>
      </c>
      <c r="B87" s="11" t="s">
        <v>98</v>
      </c>
      <c r="C87" s="12">
        <v>409</v>
      </c>
      <c r="D87" s="10" t="s">
        <v>73</v>
      </c>
      <c r="E87" s="10">
        <v>244</v>
      </c>
      <c r="F87" s="10">
        <v>225</v>
      </c>
      <c r="G87" s="10"/>
      <c r="H87" s="10"/>
      <c r="I87" s="10"/>
      <c r="J87" s="26">
        <v>450000</v>
      </c>
      <c r="K87" s="107">
        <v>200000</v>
      </c>
      <c r="L87" s="107">
        <v>50000</v>
      </c>
      <c r="M87" s="107">
        <v>50000</v>
      </c>
      <c r="N87" s="107">
        <v>150000</v>
      </c>
    </row>
    <row r="88" spans="1:14" ht="63">
      <c r="A88" s="10" t="s">
        <v>74</v>
      </c>
      <c r="B88" s="11" t="s">
        <v>98</v>
      </c>
      <c r="C88" s="12">
        <v>409</v>
      </c>
      <c r="D88" s="10" t="s">
        <v>75</v>
      </c>
      <c r="E88" s="10">
        <v>244</v>
      </c>
      <c r="F88" s="10">
        <v>226</v>
      </c>
      <c r="G88" s="10"/>
      <c r="H88" s="10"/>
      <c r="I88" s="10"/>
      <c r="J88" s="14">
        <v>250000</v>
      </c>
      <c r="K88" s="107"/>
      <c r="L88" s="107">
        <v>150000</v>
      </c>
      <c r="M88" s="107">
        <v>100000</v>
      </c>
      <c r="N88" s="107"/>
    </row>
    <row r="89" spans="1:14" ht="63">
      <c r="A89" s="10" t="s">
        <v>76</v>
      </c>
      <c r="B89" s="11" t="s">
        <v>98</v>
      </c>
      <c r="C89" s="12">
        <v>409</v>
      </c>
      <c r="D89" s="10" t="s">
        <v>77</v>
      </c>
      <c r="E89" s="10">
        <v>244</v>
      </c>
      <c r="F89" s="10"/>
      <c r="G89" s="10"/>
      <c r="H89" s="10"/>
      <c r="I89" s="10"/>
      <c r="J89" s="14">
        <v>355000</v>
      </c>
      <c r="K89" s="107"/>
      <c r="L89" s="107"/>
      <c r="M89" s="107"/>
      <c r="N89" s="107"/>
    </row>
    <row r="90" spans="1:14" ht="18" customHeight="1">
      <c r="A90" s="6" t="s">
        <v>50</v>
      </c>
      <c r="B90" s="7" t="s">
        <v>98</v>
      </c>
      <c r="C90" s="8">
        <v>409</v>
      </c>
      <c r="D90" s="6" t="s">
        <v>77</v>
      </c>
      <c r="E90" s="6">
        <v>244</v>
      </c>
      <c r="F90" s="6">
        <v>225</v>
      </c>
      <c r="G90" s="6"/>
      <c r="H90" s="6"/>
      <c r="I90" s="6"/>
      <c r="J90" s="9">
        <v>325000</v>
      </c>
      <c r="K90" s="100"/>
      <c r="L90" s="100">
        <v>125000</v>
      </c>
      <c r="M90" s="100">
        <v>150000</v>
      </c>
      <c r="N90" s="100">
        <v>50000</v>
      </c>
    </row>
    <row r="91" spans="1:14" ht="18.75" customHeight="1">
      <c r="A91" s="6" t="s">
        <v>19</v>
      </c>
      <c r="B91" s="7" t="s">
        <v>98</v>
      </c>
      <c r="C91" s="8">
        <v>409</v>
      </c>
      <c r="D91" s="6" t="s">
        <v>77</v>
      </c>
      <c r="E91" s="6">
        <v>244</v>
      </c>
      <c r="F91" s="6">
        <v>226</v>
      </c>
      <c r="G91" s="6"/>
      <c r="H91" s="6"/>
      <c r="I91" s="6"/>
      <c r="J91" s="9">
        <v>30000</v>
      </c>
      <c r="K91" s="100">
        <v>10000</v>
      </c>
      <c r="L91" s="100">
        <v>10000</v>
      </c>
      <c r="M91" s="100"/>
      <c r="N91" s="100">
        <v>10000</v>
      </c>
    </row>
    <row r="92" spans="1:14" ht="48.75" customHeight="1">
      <c r="A92" s="10" t="s">
        <v>78</v>
      </c>
      <c r="B92" s="11" t="s">
        <v>98</v>
      </c>
      <c r="C92" s="12">
        <v>409</v>
      </c>
      <c r="D92" s="141" t="s">
        <v>79</v>
      </c>
      <c r="E92" s="6">
        <v>244</v>
      </c>
      <c r="F92" s="6">
        <v>225</v>
      </c>
      <c r="G92" s="6">
        <v>141</v>
      </c>
      <c r="H92" s="6">
        <v>256</v>
      </c>
      <c r="I92" s="6">
        <v>1043</v>
      </c>
      <c r="J92" s="14">
        <v>603800</v>
      </c>
      <c r="K92" s="100"/>
      <c r="L92" s="107"/>
      <c r="M92" s="107">
        <v>603800</v>
      </c>
      <c r="N92" s="100"/>
    </row>
    <row r="93" spans="1:14" ht="47.25">
      <c r="A93" s="10" t="s">
        <v>78</v>
      </c>
      <c r="B93" s="11" t="s">
        <v>98</v>
      </c>
      <c r="C93" s="12">
        <v>409</v>
      </c>
      <c r="D93" s="10" t="s">
        <v>79</v>
      </c>
      <c r="E93" s="6">
        <v>244</v>
      </c>
      <c r="F93" s="6">
        <v>225</v>
      </c>
      <c r="G93" s="6"/>
      <c r="H93" s="6"/>
      <c r="I93" s="6"/>
      <c r="J93" s="14">
        <v>308000</v>
      </c>
      <c r="K93" s="100"/>
      <c r="L93" s="107"/>
      <c r="M93" s="107">
        <v>308000</v>
      </c>
      <c r="N93" s="100"/>
    </row>
    <row r="94" spans="1:14" ht="0.75" customHeight="1">
      <c r="A94" s="14" t="s">
        <v>100</v>
      </c>
      <c r="B94" s="7" t="s">
        <v>98</v>
      </c>
      <c r="C94" s="8">
        <v>409</v>
      </c>
      <c r="D94" s="144" t="s">
        <v>107</v>
      </c>
      <c r="E94" s="6">
        <v>244</v>
      </c>
      <c r="F94" s="6">
        <v>225</v>
      </c>
      <c r="G94" s="6">
        <v>141</v>
      </c>
      <c r="H94" s="6">
        <v>832</v>
      </c>
      <c r="I94" s="6">
        <v>1050</v>
      </c>
      <c r="J94" s="53">
        <f>K94+L94+M94+N94</f>
        <v>0</v>
      </c>
      <c r="K94" s="100"/>
      <c r="L94" s="100"/>
      <c r="M94" s="100"/>
      <c r="N94" s="100"/>
    </row>
    <row r="95" spans="1:14" ht="92.25" hidden="1" customHeight="1">
      <c r="A95" s="14" t="s">
        <v>170</v>
      </c>
      <c r="B95" s="7" t="s">
        <v>98</v>
      </c>
      <c r="C95" s="8">
        <v>409</v>
      </c>
      <c r="D95" s="6" t="s">
        <v>107</v>
      </c>
      <c r="E95" s="6">
        <v>244</v>
      </c>
      <c r="F95" s="6">
        <v>225</v>
      </c>
      <c r="G95" s="6"/>
      <c r="H95" s="6"/>
      <c r="I95" s="6"/>
      <c r="J95" s="53">
        <f>K95+L95+M95+N95</f>
        <v>0</v>
      </c>
      <c r="K95" s="100"/>
      <c r="L95" s="100"/>
      <c r="M95" s="100"/>
      <c r="N95" s="100"/>
    </row>
    <row r="96" spans="1:14" ht="102.75" hidden="1" customHeight="1">
      <c r="A96" s="14" t="s">
        <v>104</v>
      </c>
      <c r="B96" s="7" t="s">
        <v>98</v>
      </c>
      <c r="C96" s="8">
        <v>409</v>
      </c>
      <c r="D96" s="6" t="s">
        <v>108</v>
      </c>
      <c r="E96" s="6">
        <v>244</v>
      </c>
      <c r="F96" s="6">
        <v>225</v>
      </c>
      <c r="G96" s="6"/>
      <c r="H96" s="6"/>
      <c r="I96" s="6"/>
      <c r="J96" s="53">
        <f>K96+L96+M96+N96</f>
        <v>0</v>
      </c>
      <c r="K96" s="100"/>
      <c r="L96" s="100"/>
      <c r="M96" s="100"/>
      <c r="N96" s="100"/>
    </row>
    <row r="97" spans="1:14" ht="18.75">
      <c r="A97" s="18" t="s">
        <v>80</v>
      </c>
      <c r="B97" s="23" t="s">
        <v>98</v>
      </c>
      <c r="C97" s="24">
        <v>300</v>
      </c>
      <c r="D97" s="18"/>
      <c r="E97" s="18"/>
      <c r="F97" s="18"/>
      <c r="G97" s="18"/>
      <c r="H97" s="18"/>
      <c r="I97" s="18"/>
      <c r="J97" s="67">
        <f>J98+J99+J100+J101+J102</f>
        <v>50000</v>
      </c>
      <c r="K97" s="109"/>
      <c r="L97" s="109"/>
      <c r="M97" s="109"/>
      <c r="N97" s="109"/>
    </row>
    <row r="98" spans="1:14" ht="47.25">
      <c r="A98" s="10" t="s">
        <v>81</v>
      </c>
      <c r="B98" s="11" t="s">
        <v>98</v>
      </c>
      <c r="C98" s="12">
        <v>309</v>
      </c>
      <c r="D98" s="10" t="s">
        <v>82</v>
      </c>
      <c r="E98" s="10">
        <v>244</v>
      </c>
      <c r="F98" s="10">
        <v>225</v>
      </c>
      <c r="G98" s="10"/>
      <c r="H98" s="10"/>
      <c r="I98" s="10"/>
      <c r="J98" s="26">
        <v>10000</v>
      </c>
      <c r="K98" s="107">
        <v>5000</v>
      </c>
      <c r="L98" s="107"/>
      <c r="M98" s="107">
        <v>5000</v>
      </c>
      <c r="N98" s="107"/>
    </row>
    <row r="99" spans="1:14" ht="49.5" customHeight="1">
      <c r="A99" s="10" t="s">
        <v>83</v>
      </c>
      <c r="B99" s="11" t="s">
        <v>98</v>
      </c>
      <c r="C99" s="12">
        <v>309</v>
      </c>
      <c r="D99" s="10" t="s">
        <v>84</v>
      </c>
      <c r="E99" s="10">
        <v>244</v>
      </c>
      <c r="F99" s="10">
        <v>225</v>
      </c>
      <c r="G99" s="10"/>
      <c r="H99" s="10"/>
      <c r="I99" s="10"/>
      <c r="J99" s="14">
        <v>5000</v>
      </c>
      <c r="K99" s="107"/>
      <c r="L99" s="107">
        <v>2000</v>
      </c>
      <c r="M99" s="107">
        <v>3000</v>
      </c>
      <c r="N99" s="107"/>
    </row>
    <row r="100" spans="1:14" ht="46.5" customHeight="1">
      <c r="A100" s="10" t="s">
        <v>85</v>
      </c>
      <c r="B100" s="11" t="s">
        <v>98</v>
      </c>
      <c r="C100" s="12">
        <v>310</v>
      </c>
      <c r="D100" s="10" t="s">
        <v>86</v>
      </c>
      <c r="E100" s="10">
        <v>244</v>
      </c>
      <c r="F100" s="10">
        <v>225</v>
      </c>
      <c r="G100" s="10"/>
      <c r="H100" s="10"/>
      <c r="I100" s="10"/>
      <c r="J100" s="26">
        <v>35000</v>
      </c>
      <c r="K100" s="107"/>
      <c r="L100" s="107">
        <v>20000</v>
      </c>
      <c r="M100" s="107">
        <v>10000</v>
      </c>
      <c r="N100" s="107">
        <v>5000</v>
      </c>
    </row>
    <row r="101" spans="1:14" ht="86.25" hidden="1" customHeight="1">
      <c r="A101" s="14" t="s">
        <v>100</v>
      </c>
      <c r="B101" s="7" t="s">
        <v>98</v>
      </c>
      <c r="C101" s="8">
        <v>310</v>
      </c>
      <c r="D101" s="144" t="s">
        <v>192</v>
      </c>
      <c r="E101" s="6">
        <v>244</v>
      </c>
      <c r="F101" s="6">
        <v>225</v>
      </c>
      <c r="G101" s="6">
        <v>141</v>
      </c>
      <c r="H101" s="6">
        <v>832</v>
      </c>
      <c r="I101" s="6">
        <v>1050</v>
      </c>
      <c r="J101" s="53"/>
      <c r="K101" s="100"/>
      <c r="L101" s="100"/>
      <c r="M101" s="100"/>
      <c r="N101" s="100"/>
    </row>
    <row r="102" spans="1:14" ht="75.75" hidden="1" customHeight="1">
      <c r="A102" s="14" t="s">
        <v>170</v>
      </c>
      <c r="B102" s="7" t="s">
        <v>98</v>
      </c>
      <c r="C102" s="8">
        <v>310</v>
      </c>
      <c r="D102" s="6" t="s">
        <v>109</v>
      </c>
      <c r="E102" s="6">
        <v>244</v>
      </c>
      <c r="F102" s="6">
        <v>225</v>
      </c>
      <c r="G102" s="6"/>
      <c r="H102" s="6"/>
      <c r="I102" s="6"/>
      <c r="J102" s="53"/>
      <c r="K102" s="100"/>
      <c r="L102" s="100"/>
      <c r="M102" s="100"/>
      <c r="N102" s="100"/>
    </row>
    <row r="103" spans="1:14" ht="31.5" customHeight="1">
      <c r="A103" s="10" t="s">
        <v>87</v>
      </c>
      <c r="B103" s="11" t="s">
        <v>98</v>
      </c>
      <c r="C103" s="12">
        <v>1001</v>
      </c>
      <c r="D103" s="10" t="s">
        <v>88</v>
      </c>
      <c r="E103" s="10">
        <v>321</v>
      </c>
      <c r="F103" s="10">
        <v>264</v>
      </c>
      <c r="G103" s="10"/>
      <c r="H103" s="10"/>
      <c r="I103" s="10"/>
      <c r="J103" s="66">
        <v>431270</v>
      </c>
      <c r="K103" s="107">
        <v>107820</v>
      </c>
      <c r="L103" s="107">
        <v>107820</v>
      </c>
      <c r="M103" s="107">
        <v>107820</v>
      </c>
      <c r="N103" s="107">
        <v>107810</v>
      </c>
    </row>
    <row r="104" spans="1:14" ht="31.5">
      <c r="A104" s="55" t="s">
        <v>207</v>
      </c>
      <c r="B104" s="56"/>
      <c r="C104" s="57"/>
      <c r="D104" s="55"/>
      <c r="E104" s="55"/>
      <c r="F104" s="55"/>
      <c r="G104" s="55"/>
      <c r="H104" s="55"/>
      <c r="I104" s="55"/>
      <c r="J104" s="58">
        <f>J7+J35+J36+J37+J38+J39+J40+J41+J43+J50+J86+J97+J103+J34</f>
        <v>9964850</v>
      </c>
      <c r="K104" s="58"/>
      <c r="L104" s="58"/>
      <c r="M104" s="58"/>
      <c r="N104" s="58"/>
    </row>
    <row r="105" spans="1:14" ht="22.5" customHeight="1">
      <c r="A105" s="113" t="s">
        <v>89</v>
      </c>
      <c r="B105" s="114" t="s">
        <v>98</v>
      </c>
      <c r="C105" s="115">
        <v>801</v>
      </c>
      <c r="D105" s="113"/>
      <c r="E105" s="113"/>
      <c r="F105" s="113"/>
      <c r="G105" s="113"/>
      <c r="H105" s="113"/>
      <c r="I105" s="113"/>
      <c r="J105" s="116">
        <f>J106+J124+J129+J130+J131+J132</f>
        <v>3593350</v>
      </c>
      <c r="K105" s="117">
        <f>K106+K124+K129+K130+K131+K132</f>
        <v>1009950</v>
      </c>
      <c r="L105" s="117">
        <f t="shared" ref="L105:N105" si="0">L106+L124+L129+L130+L131+L132</f>
        <v>879050</v>
      </c>
      <c r="M105" s="117">
        <f t="shared" si="0"/>
        <v>782150</v>
      </c>
      <c r="N105" s="117">
        <f t="shared" si="0"/>
        <v>922200</v>
      </c>
    </row>
    <row r="106" spans="1:14" ht="22.5" customHeight="1">
      <c r="A106" s="55" t="s">
        <v>114</v>
      </c>
      <c r="B106" s="56" t="s">
        <v>98</v>
      </c>
      <c r="C106" s="57">
        <v>801</v>
      </c>
      <c r="D106" s="55" t="s">
        <v>110</v>
      </c>
      <c r="E106" s="55"/>
      <c r="F106" s="55"/>
      <c r="G106" s="55"/>
      <c r="H106" s="55"/>
      <c r="I106" s="55"/>
      <c r="J106" s="59">
        <f>J107+J108+J109+J110</f>
        <v>2207350</v>
      </c>
      <c r="K106" s="107">
        <f>K107+K108+K109+K110</f>
        <v>664700</v>
      </c>
      <c r="L106" s="180">
        <f t="shared" ref="L106:N106" si="1">L107+L108+L109+L110</f>
        <v>531300</v>
      </c>
      <c r="M106" s="180">
        <f t="shared" si="1"/>
        <v>434400</v>
      </c>
      <c r="N106" s="180">
        <f t="shared" si="1"/>
        <v>576950</v>
      </c>
    </row>
    <row r="107" spans="1:14" ht="19.5" customHeight="1">
      <c r="A107" s="6" t="s">
        <v>12</v>
      </c>
      <c r="B107" s="7" t="s">
        <v>98</v>
      </c>
      <c r="C107" s="8">
        <v>801</v>
      </c>
      <c r="D107" s="10" t="s">
        <v>110</v>
      </c>
      <c r="E107" s="6">
        <v>111</v>
      </c>
      <c r="F107" s="6">
        <v>211</v>
      </c>
      <c r="G107" s="6"/>
      <c r="H107" s="6"/>
      <c r="I107" s="6"/>
      <c r="J107" s="9">
        <v>1086000</v>
      </c>
      <c r="K107" s="100">
        <v>271500</v>
      </c>
      <c r="L107" s="100">
        <v>271500</v>
      </c>
      <c r="M107" s="100">
        <v>271500</v>
      </c>
      <c r="N107" s="100">
        <v>271500</v>
      </c>
    </row>
    <row r="108" spans="1:14" ht="15.75" customHeight="1">
      <c r="A108" s="6" t="s">
        <v>13</v>
      </c>
      <c r="B108" s="7" t="s">
        <v>98</v>
      </c>
      <c r="C108" s="8">
        <v>801</v>
      </c>
      <c r="D108" s="10" t="s">
        <v>110</v>
      </c>
      <c r="E108" s="6">
        <v>119</v>
      </c>
      <c r="F108" s="6">
        <v>213</v>
      </c>
      <c r="G108" s="6"/>
      <c r="H108" s="6"/>
      <c r="I108" s="6"/>
      <c r="J108" s="9">
        <v>328000</v>
      </c>
      <c r="K108" s="100">
        <v>82000</v>
      </c>
      <c r="L108" s="100">
        <v>82000</v>
      </c>
      <c r="M108" s="100">
        <v>82000</v>
      </c>
      <c r="N108" s="100">
        <v>82000</v>
      </c>
    </row>
    <row r="109" spans="1:14" ht="34.5" customHeight="1" thickBot="1">
      <c r="A109" s="150" t="s">
        <v>193</v>
      </c>
      <c r="B109" s="7" t="s">
        <v>98</v>
      </c>
      <c r="C109" s="8">
        <v>801</v>
      </c>
      <c r="D109" s="10" t="s">
        <v>110</v>
      </c>
      <c r="E109" s="6">
        <v>112</v>
      </c>
      <c r="F109" s="6">
        <v>212</v>
      </c>
      <c r="G109" s="6"/>
      <c r="H109" s="6"/>
      <c r="I109" s="6"/>
      <c r="J109" s="9">
        <v>20000</v>
      </c>
      <c r="K109" s="107">
        <v>5000</v>
      </c>
      <c r="L109" s="107">
        <v>5000</v>
      </c>
      <c r="M109" s="107">
        <v>5000</v>
      </c>
      <c r="N109" s="107">
        <v>5000</v>
      </c>
    </row>
    <row r="110" spans="1:14" ht="32.25" thickBot="1">
      <c r="A110" s="35" t="s">
        <v>15</v>
      </c>
      <c r="B110" s="36" t="s">
        <v>98</v>
      </c>
      <c r="C110" s="37">
        <v>801</v>
      </c>
      <c r="D110" s="38" t="s">
        <v>111</v>
      </c>
      <c r="E110" s="38">
        <v>244.24199999999999</v>
      </c>
      <c r="F110" s="38"/>
      <c r="G110" s="38"/>
      <c r="H110" s="38"/>
      <c r="I110" s="38"/>
      <c r="J110" s="40">
        <f>SUM(J111:J123)</f>
        <v>773350</v>
      </c>
      <c r="K110" s="102">
        <f>SUM(K111:K123)</f>
        <v>306200</v>
      </c>
      <c r="L110" s="102">
        <f t="shared" ref="L110:N110" si="2">SUM(L111:L123)</f>
        <v>172800</v>
      </c>
      <c r="M110" s="102">
        <f t="shared" si="2"/>
        <v>75900</v>
      </c>
      <c r="N110" s="102">
        <f t="shared" si="2"/>
        <v>218450</v>
      </c>
    </row>
    <row r="111" spans="1:14" ht="21.75" customHeight="1">
      <c r="A111" s="31" t="s">
        <v>112</v>
      </c>
      <c r="B111" s="32" t="s">
        <v>98</v>
      </c>
      <c r="C111" s="33">
        <v>801</v>
      </c>
      <c r="D111" s="49" t="s">
        <v>110</v>
      </c>
      <c r="E111" s="31">
        <v>242</v>
      </c>
      <c r="F111" s="31">
        <v>221</v>
      </c>
      <c r="G111" s="31"/>
      <c r="H111" s="31"/>
      <c r="I111" s="31"/>
      <c r="J111" s="34">
        <v>500</v>
      </c>
      <c r="K111" s="99"/>
      <c r="L111" s="99">
        <v>500</v>
      </c>
      <c r="M111" s="99"/>
      <c r="N111" s="99"/>
    </row>
    <row r="112" spans="1:14" ht="21.75" customHeight="1">
      <c r="A112" s="6" t="s">
        <v>93</v>
      </c>
      <c r="B112" s="32" t="s">
        <v>98</v>
      </c>
      <c r="C112" s="33">
        <v>801</v>
      </c>
      <c r="D112" s="49" t="s">
        <v>110</v>
      </c>
      <c r="E112" s="31">
        <v>242</v>
      </c>
      <c r="F112" s="31">
        <v>225</v>
      </c>
      <c r="G112" s="31"/>
      <c r="H112" s="31"/>
      <c r="I112" s="31"/>
      <c r="J112" s="34">
        <v>76848</v>
      </c>
      <c r="K112" s="99">
        <v>76848</v>
      </c>
      <c r="L112" s="99"/>
      <c r="M112" s="99"/>
      <c r="N112" s="99"/>
    </row>
    <row r="113" spans="1:14" ht="21.75" customHeight="1">
      <c r="A113" s="6" t="s">
        <v>19</v>
      </c>
      <c r="B113" s="32" t="s">
        <v>98</v>
      </c>
      <c r="C113" s="33">
        <v>801</v>
      </c>
      <c r="D113" s="49" t="s">
        <v>110</v>
      </c>
      <c r="E113" s="31">
        <v>242</v>
      </c>
      <c r="F113" s="31">
        <v>226</v>
      </c>
      <c r="G113" s="31"/>
      <c r="H113" s="31"/>
      <c r="I113" s="31"/>
      <c r="J113" s="34">
        <v>22650</v>
      </c>
      <c r="K113" s="99">
        <v>5000</v>
      </c>
      <c r="L113" s="99">
        <v>5000</v>
      </c>
      <c r="M113" s="99">
        <v>5000</v>
      </c>
      <c r="N113" s="99">
        <v>7650</v>
      </c>
    </row>
    <row r="114" spans="1:14" ht="21.75" customHeight="1">
      <c r="A114" s="6" t="s">
        <v>21</v>
      </c>
      <c r="B114" s="32" t="s">
        <v>98</v>
      </c>
      <c r="C114" s="33">
        <v>801</v>
      </c>
      <c r="D114" s="49" t="s">
        <v>110</v>
      </c>
      <c r="E114" s="31">
        <v>242</v>
      </c>
      <c r="F114" s="31">
        <v>346</v>
      </c>
      <c r="G114" s="31"/>
      <c r="H114" s="31"/>
      <c r="I114" s="31"/>
      <c r="J114" s="34">
        <v>1152</v>
      </c>
      <c r="K114" s="99">
        <v>1152</v>
      </c>
      <c r="L114" s="99"/>
      <c r="M114" s="99"/>
      <c r="N114" s="99"/>
    </row>
    <row r="115" spans="1:14" ht="21.75" customHeight="1">
      <c r="A115" s="31" t="s">
        <v>14</v>
      </c>
      <c r="B115" s="32" t="s">
        <v>98</v>
      </c>
      <c r="C115" s="33">
        <v>801</v>
      </c>
      <c r="D115" s="49" t="s">
        <v>110</v>
      </c>
      <c r="E115" s="31">
        <v>244</v>
      </c>
      <c r="F115" s="31">
        <v>222</v>
      </c>
      <c r="G115" s="31"/>
      <c r="H115" s="31"/>
      <c r="I115" s="31"/>
      <c r="J115" s="34">
        <v>15000</v>
      </c>
      <c r="K115" s="99">
        <v>6000</v>
      </c>
      <c r="L115" s="99"/>
      <c r="M115" s="99"/>
      <c r="N115" s="99">
        <v>9000</v>
      </c>
    </row>
    <row r="116" spans="1:14" ht="18.75" customHeight="1">
      <c r="A116" s="6" t="s">
        <v>17</v>
      </c>
      <c r="B116" s="7" t="s">
        <v>98</v>
      </c>
      <c r="C116" s="8">
        <v>801</v>
      </c>
      <c r="D116" s="10" t="s">
        <v>110</v>
      </c>
      <c r="E116" s="6">
        <v>244</v>
      </c>
      <c r="F116" s="6">
        <v>223</v>
      </c>
      <c r="G116" s="6"/>
      <c r="H116" s="6"/>
      <c r="I116" s="6"/>
      <c r="J116" s="9">
        <v>350600</v>
      </c>
      <c r="K116" s="100">
        <v>141200</v>
      </c>
      <c r="L116" s="100">
        <v>71300</v>
      </c>
      <c r="M116" s="100">
        <v>1900</v>
      </c>
      <c r="N116" s="100">
        <v>136200</v>
      </c>
    </row>
    <row r="117" spans="1:14" ht="18" customHeight="1">
      <c r="A117" s="6" t="s">
        <v>90</v>
      </c>
      <c r="B117" s="7" t="s">
        <v>98</v>
      </c>
      <c r="C117" s="8">
        <v>801</v>
      </c>
      <c r="D117" s="10" t="s">
        <v>110</v>
      </c>
      <c r="E117" s="6">
        <v>244</v>
      </c>
      <c r="F117" s="6">
        <v>225</v>
      </c>
      <c r="G117" s="6"/>
      <c r="H117" s="6"/>
      <c r="I117" s="6"/>
      <c r="J117" s="9">
        <v>96600</v>
      </c>
      <c r="K117" s="100">
        <v>25000</v>
      </c>
      <c r="L117" s="100">
        <v>25000</v>
      </c>
      <c r="M117" s="100">
        <v>25000</v>
      </c>
      <c r="N117" s="100">
        <v>21600</v>
      </c>
    </row>
    <row r="118" spans="1:14" ht="17.25" customHeight="1">
      <c r="A118" s="6" t="s">
        <v>19</v>
      </c>
      <c r="B118" s="7" t="s">
        <v>98</v>
      </c>
      <c r="C118" s="8">
        <v>801</v>
      </c>
      <c r="D118" s="10" t="s">
        <v>110</v>
      </c>
      <c r="E118" s="6">
        <v>244</v>
      </c>
      <c r="F118" s="6">
        <v>226</v>
      </c>
      <c r="G118" s="6"/>
      <c r="H118" s="6"/>
      <c r="I118" s="6"/>
      <c r="J118" s="9">
        <v>36000</v>
      </c>
      <c r="K118" s="100">
        <v>9000</v>
      </c>
      <c r="L118" s="100">
        <v>9000</v>
      </c>
      <c r="M118" s="100">
        <v>9000</v>
      </c>
      <c r="N118" s="100">
        <v>9000</v>
      </c>
    </row>
    <row r="119" spans="1:14" ht="19.5" customHeight="1">
      <c r="A119" s="6" t="s">
        <v>22</v>
      </c>
      <c r="B119" s="7" t="s">
        <v>98</v>
      </c>
      <c r="C119" s="8">
        <v>801</v>
      </c>
      <c r="D119" s="10" t="s">
        <v>110</v>
      </c>
      <c r="E119" s="6">
        <v>853</v>
      </c>
      <c r="F119" s="6">
        <v>296</v>
      </c>
      <c r="G119" s="6"/>
      <c r="H119" s="6"/>
      <c r="I119" s="6"/>
      <c r="J119" s="9">
        <v>10000</v>
      </c>
      <c r="K119" s="100">
        <v>5000</v>
      </c>
      <c r="L119" s="100">
        <v>5000</v>
      </c>
      <c r="M119" s="100"/>
      <c r="N119" s="100"/>
    </row>
    <row r="120" spans="1:14" ht="19.5" customHeight="1">
      <c r="A120" s="176" t="s">
        <v>208</v>
      </c>
      <c r="B120" s="177" t="s">
        <v>98</v>
      </c>
      <c r="C120" s="178">
        <v>801</v>
      </c>
      <c r="D120" s="173" t="s">
        <v>110</v>
      </c>
      <c r="E120" s="176">
        <v>853</v>
      </c>
      <c r="F120" s="176">
        <v>292</v>
      </c>
      <c r="G120" s="176"/>
      <c r="H120" s="176"/>
      <c r="I120" s="176"/>
      <c r="J120" s="179">
        <v>2000</v>
      </c>
      <c r="K120" s="174">
        <v>1000</v>
      </c>
      <c r="L120" s="174">
        <v>1000</v>
      </c>
      <c r="M120" s="174"/>
      <c r="N120" s="174"/>
    </row>
    <row r="121" spans="1:14" ht="19.5" customHeight="1">
      <c r="A121" s="176" t="s">
        <v>208</v>
      </c>
      <c r="B121" s="177" t="s">
        <v>98</v>
      </c>
      <c r="C121" s="178">
        <v>801</v>
      </c>
      <c r="D121" s="173" t="s">
        <v>110</v>
      </c>
      <c r="E121" s="176">
        <v>853</v>
      </c>
      <c r="F121" s="176">
        <v>293</v>
      </c>
      <c r="G121" s="176"/>
      <c r="H121" s="176"/>
      <c r="I121" s="176"/>
      <c r="J121" s="179">
        <v>2000</v>
      </c>
      <c r="K121" s="174">
        <v>1000</v>
      </c>
      <c r="L121" s="174">
        <v>1000</v>
      </c>
      <c r="M121" s="174"/>
      <c r="N121" s="174"/>
    </row>
    <row r="122" spans="1:14" ht="15" customHeight="1">
      <c r="A122" s="6" t="s">
        <v>91</v>
      </c>
      <c r="B122" s="7" t="s">
        <v>98</v>
      </c>
      <c r="C122" s="8">
        <v>801</v>
      </c>
      <c r="D122" s="10" t="s">
        <v>110</v>
      </c>
      <c r="E122" s="6">
        <v>244</v>
      </c>
      <c r="F122" s="6">
        <v>310</v>
      </c>
      <c r="G122" s="6"/>
      <c r="H122" s="6"/>
      <c r="I122" s="6"/>
      <c r="J122" s="9">
        <v>20000</v>
      </c>
      <c r="K122" s="100"/>
      <c r="L122" s="100">
        <v>20000</v>
      </c>
      <c r="M122" s="100"/>
      <c r="N122" s="100"/>
    </row>
    <row r="123" spans="1:14" ht="18.75" customHeight="1">
      <c r="A123" s="6" t="s">
        <v>21</v>
      </c>
      <c r="B123" s="7" t="s">
        <v>98</v>
      </c>
      <c r="C123" s="8">
        <v>801</v>
      </c>
      <c r="D123" s="10" t="s">
        <v>110</v>
      </c>
      <c r="E123" s="6">
        <v>244</v>
      </c>
      <c r="F123" s="6">
        <v>346</v>
      </c>
      <c r="G123" s="6"/>
      <c r="H123" s="6"/>
      <c r="I123" s="6"/>
      <c r="J123" s="9">
        <v>140000</v>
      </c>
      <c r="K123" s="100">
        <v>35000</v>
      </c>
      <c r="L123" s="100">
        <v>35000</v>
      </c>
      <c r="M123" s="100">
        <v>35000</v>
      </c>
      <c r="N123" s="100">
        <v>35000</v>
      </c>
    </row>
    <row r="124" spans="1:14" ht="16.5" customHeight="1">
      <c r="A124" s="55" t="s">
        <v>92</v>
      </c>
      <c r="B124" s="56" t="s">
        <v>98</v>
      </c>
      <c r="C124" s="57">
        <v>801</v>
      </c>
      <c r="D124" s="55" t="s">
        <v>113</v>
      </c>
      <c r="E124" s="55"/>
      <c r="F124" s="55"/>
      <c r="G124" s="55"/>
      <c r="H124" s="55"/>
      <c r="I124" s="55"/>
      <c r="J124" s="58">
        <f>J125+J126+J127+J128</f>
        <v>185800</v>
      </c>
      <c r="K124" s="107">
        <f>K125+K126+K127+K128</f>
        <v>45200</v>
      </c>
      <c r="L124" s="180">
        <f t="shared" ref="L124:N124" si="3">L125+L126+L127+L128</f>
        <v>47700</v>
      </c>
      <c r="M124" s="180">
        <f t="shared" si="3"/>
        <v>47700</v>
      </c>
      <c r="N124" s="180">
        <f t="shared" si="3"/>
        <v>45200</v>
      </c>
    </row>
    <row r="125" spans="1:14" ht="15.75" customHeight="1">
      <c r="A125" s="6" t="s">
        <v>12</v>
      </c>
      <c r="B125" s="7" t="s">
        <v>98</v>
      </c>
      <c r="C125" s="8">
        <v>801</v>
      </c>
      <c r="D125" s="10" t="s">
        <v>113</v>
      </c>
      <c r="E125" s="6">
        <v>111</v>
      </c>
      <c r="F125" s="6">
        <v>211</v>
      </c>
      <c r="G125" s="6"/>
      <c r="H125" s="6"/>
      <c r="I125" s="6"/>
      <c r="J125" s="9">
        <v>135000</v>
      </c>
      <c r="K125" s="100">
        <v>33750</v>
      </c>
      <c r="L125" s="100">
        <v>33750</v>
      </c>
      <c r="M125" s="100">
        <v>33750</v>
      </c>
      <c r="N125" s="100">
        <v>33750</v>
      </c>
    </row>
    <row r="126" spans="1:14" ht="18" customHeight="1">
      <c r="A126" s="6" t="s">
        <v>13</v>
      </c>
      <c r="B126" s="7" t="s">
        <v>98</v>
      </c>
      <c r="C126" s="8">
        <v>801</v>
      </c>
      <c r="D126" s="10" t="s">
        <v>113</v>
      </c>
      <c r="E126" s="6">
        <v>119</v>
      </c>
      <c r="F126" s="6">
        <v>213</v>
      </c>
      <c r="G126" s="6"/>
      <c r="H126" s="6"/>
      <c r="I126" s="6"/>
      <c r="J126" s="9">
        <v>40800</v>
      </c>
      <c r="K126" s="100">
        <v>10200</v>
      </c>
      <c r="L126" s="100">
        <v>10200</v>
      </c>
      <c r="M126" s="100">
        <v>10200</v>
      </c>
      <c r="N126" s="100">
        <v>10200</v>
      </c>
    </row>
    <row r="127" spans="1:14" ht="33.75" customHeight="1">
      <c r="A127" s="150" t="s">
        <v>193</v>
      </c>
      <c r="B127" s="7" t="s">
        <v>98</v>
      </c>
      <c r="C127" s="8">
        <v>801</v>
      </c>
      <c r="D127" s="10" t="s">
        <v>113</v>
      </c>
      <c r="E127" s="6">
        <v>112</v>
      </c>
      <c r="F127" s="6">
        <v>212</v>
      </c>
      <c r="G127" s="6"/>
      <c r="H127" s="6"/>
      <c r="I127" s="6"/>
      <c r="J127" s="9">
        <v>5000</v>
      </c>
      <c r="K127" s="100">
        <v>1250</v>
      </c>
      <c r="L127" s="100">
        <v>1250</v>
      </c>
      <c r="M127" s="100">
        <v>1250</v>
      </c>
      <c r="N127" s="100">
        <v>1250</v>
      </c>
    </row>
    <row r="128" spans="1:14" ht="15" customHeight="1">
      <c r="A128" s="6" t="s">
        <v>21</v>
      </c>
      <c r="B128" s="7" t="s">
        <v>98</v>
      </c>
      <c r="C128" s="8">
        <v>801</v>
      </c>
      <c r="D128" s="10" t="s">
        <v>113</v>
      </c>
      <c r="E128" s="6">
        <v>244</v>
      </c>
      <c r="F128" s="6">
        <v>346</v>
      </c>
      <c r="G128" s="6"/>
      <c r="H128" s="6"/>
      <c r="I128" s="6"/>
      <c r="J128" s="22">
        <v>5000</v>
      </c>
      <c r="K128" s="100"/>
      <c r="L128" s="100">
        <v>2500</v>
      </c>
      <c r="M128" s="100">
        <v>2500</v>
      </c>
      <c r="N128" s="100"/>
    </row>
    <row r="129" spans="1:14" ht="87.75" customHeight="1">
      <c r="A129" s="14" t="s">
        <v>115</v>
      </c>
      <c r="B129" s="7" t="s">
        <v>98</v>
      </c>
      <c r="C129" s="8">
        <v>801</v>
      </c>
      <c r="D129" s="181" t="s">
        <v>116</v>
      </c>
      <c r="E129" s="6">
        <v>111</v>
      </c>
      <c r="F129" s="6">
        <v>211</v>
      </c>
      <c r="G129" s="6">
        <v>141</v>
      </c>
      <c r="H129" s="6">
        <v>157</v>
      </c>
      <c r="I129" s="6">
        <v>1022</v>
      </c>
      <c r="J129" s="9">
        <v>460900</v>
      </c>
      <c r="K129" s="100">
        <v>115225</v>
      </c>
      <c r="L129" s="100">
        <v>115225</v>
      </c>
      <c r="M129" s="100">
        <v>115225</v>
      </c>
      <c r="N129" s="100">
        <v>115225</v>
      </c>
    </row>
    <row r="130" spans="1:14" ht="92.25" customHeight="1">
      <c r="A130" s="14" t="s">
        <v>115</v>
      </c>
      <c r="B130" s="7" t="s">
        <v>98</v>
      </c>
      <c r="C130" s="8">
        <v>801</v>
      </c>
      <c r="D130" s="181" t="s">
        <v>116</v>
      </c>
      <c r="E130" s="6">
        <v>119</v>
      </c>
      <c r="F130" s="6">
        <v>213</v>
      </c>
      <c r="G130" s="6">
        <v>141</v>
      </c>
      <c r="H130" s="6">
        <v>157</v>
      </c>
      <c r="I130" s="6">
        <v>1022</v>
      </c>
      <c r="J130" s="69">
        <v>139200</v>
      </c>
      <c r="K130" s="100">
        <v>34800</v>
      </c>
      <c r="L130" s="100">
        <v>34800</v>
      </c>
      <c r="M130" s="100">
        <v>34800</v>
      </c>
      <c r="N130" s="100">
        <v>34800</v>
      </c>
    </row>
    <row r="131" spans="1:14" ht="87" customHeight="1">
      <c r="A131" s="14" t="s">
        <v>115</v>
      </c>
      <c r="B131" s="7" t="s">
        <v>98</v>
      </c>
      <c r="C131" s="8">
        <v>801</v>
      </c>
      <c r="D131" s="6" t="s">
        <v>116</v>
      </c>
      <c r="E131" s="6">
        <v>111</v>
      </c>
      <c r="F131" s="6">
        <v>211</v>
      </c>
      <c r="G131" s="6"/>
      <c r="H131" s="6"/>
      <c r="I131" s="6"/>
      <c r="J131" s="69">
        <v>460900</v>
      </c>
      <c r="K131" s="100">
        <v>115225</v>
      </c>
      <c r="L131" s="100">
        <v>115225</v>
      </c>
      <c r="M131" s="100">
        <v>115225</v>
      </c>
      <c r="N131" s="100">
        <v>115225</v>
      </c>
    </row>
    <row r="132" spans="1:14" ht="90" customHeight="1">
      <c r="A132" s="14" t="s">
        <v>115</v>
      </c>
      <c r="B132" s="7" t="s">
        <v>98</v>
      </c>
      <c r="C132" s="8">
        <v>801</v>
      </c>
      <c r="D132" s="6" t="s">
        <v>116</v>
      </c>
      <c r="E132" s="6">
        <v>119</v>
      </c>
      <c r="F132" s="6">
        <v>213</v>
      </c>
      <c r="G132" s="6"/>
      <c r="H132" s="6"/>
      <c r="I132" s="6"/>
      <c r="J132" s="69">
        <v>139200</v>
      </c>
      <c r="K132" s="100">
        <v>34800</v>
      </c>
      <c r="L132" s="100">
        <v>34800</v>
      </c>
      <c r="M132" s="100">
        <v>34800</v>
      </c>
      <c r="N132" s="100">
        <v>34800</v>
      </c>
    </row>
    <row r="133" spans="1:14" s="62" customFormat="1" ht="56.25">
      <c r="A133" s="60" t="s">
        <v>196</v>
      </c>
      <c r="B133" s="61"/>
      <c r="C133" s="60"/>
      <c r="D133" s="60"/>
      <c r="E133" s="60"/>
      <c r="F133" s="60"/>
      <c r="G133" s="60"/>
      <c r="H133" s="60"/>
      <c r="I133" s="60"/>
      <c r="J133" s="63">
        <f>J104+J105</f>
        <v>13558200</v>
      </c>
      <c r="K133" s="110"/>
      <c r="L133" s="110"/>
      <c r="M133" s="110"/>
      <c r="N133" s="110"/>
    </row>
    <row r="135" spans="1:14">
      <c r="A135" t="s">
        <v>117</v>
      </c>
      <c r="D135" t="s">
        <v>118</v>
      </c>
    </row>
    <row r="137" spans="1:14">
      <c r="A137" t="s">
        <v>119</v>
      </c>
      <c r="D137" t="s">
        <v>120</v>
      </c>
    </row>
  </sheetData>
  <mergeCells count="27">
    <mergeCell ref="B5:F5"/>
    <mergeCell ref="J5:N5"/>
    <mergeCell ref="A41:A42"/>
    <mergeCell ref="K41:K42"/>
    <mergeCell ref="L41:L42"/>
    <mergeCell ref="M41:M42"/>
    <mergeCell ref="B41:B42"/>
    <mergeCell ref="C41:C42"/>
    <mergeCell ref="D41:D42"/>
    <mergeCell ref="E41:E42"/>
    <mergeCell ref="F41:F42"/>
    <mergeCell ref="G41:G42"/>
    <mergeCell ref="J41:J42"/>
    <mergeCell ref="H41:H42"/>
    <mergeCell ref="I41:I42"/>
    <mergeCell ref="A48:A49"/>
    <mergeCell ref="B48:B49"/>
    <mergeCell ref="C48:C49"/>
    <mergeCell ref="D48:D49"/>
    <mergeCell ref="E48:E49"/>
    <mergeCell ref="F48:F49"/>
    <mergeCell ref="N41:N42"/>
    <mergeCell ref="J48:J49"/>
    <mergeCell ref="K48:K49"/>
    <mergeCell ref="L48:L49"/>
    <mergeCell ref="M48:M49"/>
    <mergeCell ref="N48:N49"/>
  </mergeCells>
  <pageMargins left="0.2" right="0.2" top="0.3" bottom="0.27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workbookViewId="0">
      <selection activeCell="B3" sqref="B3"/>
    </sheetView>
  </sheetViews>
  <sheetFormatPr defaultRowHeight="15"/>
  <cols>
    <col min="1" max="1" width="3.85546875" customWidth="1"/>
    <col min="2" max="2" width="40.42578125" customWidth="1"/>
    <col min="3" max="3" width="5.5703125" customWidth="1"/>
    <col min="4" max="4" width="26.140625" customWidth="1"/>
    <col min="5" max="5" width="8.85546875" customWidth="1"/>
    <col min="6" max="7" width="6.140625" customWidth="1"/>
    <col min="8" max="8" width="7.28515625" customWidth="1"/>
    <col min="11" max="11" width="9.7109375" customWidth="1"/>
  </cols>
  <sheetData>
    <row r="2" spans="1:11" ht="21">
      <c r="B2" s="186"/>
    </row>
    <row r="3" spans="1:11" ht="15.75">
      <c r="A3" s="2" t="s">
        <v>121</v>
      </c>
    </row>
    <row r="4" spans="1:11" ht="15.75">
      <c r="A4" s="2" t="s">
        <v>202</v>
      </c>
    </row>
    <row r="5" spans="1:11" ht="32.25" customHeight="1" thickBot="1">
      <c r="A5" s="2" t="s">
        <v>122</v>
      </c>
    </row>
    <row r="6" spans="1:11" ht="33" customHeight="1" thickBot="1">
      <c r="A6" s="72"/>
      <c r="B6" s="41" t="s">
        <v>147</v>
      </c>
      <c r="C6" s="41" t="s">
        <v>146</v>
      </c>
      <c r="D6" s="86" t="s">
        <v>148</v>
      </c>
      <c r="E6" s="78" t="s">
        <v>8</v>
      </c>
      <c r="F6" s="78" t="s">
        <v>95</v>
      </c>
      <c r="G6" s="78" t="s">
        <v>175</v>
      </c>
      <c r="H6" s="118" t="s">
        <v>97</v>
      </c>
      <c r="I6" s="3">
        <v>2019</v>
      </c>
      <c r="J6" s="3">
        <v>2020</v>
      </c>
      <c r="K6" s="3">
        <v>2021</v>
      </c>
    </row>
    <row r="7" spans="1:11" ht="24.75" customHeight="1">
      <c r="A7" s="152">
        <v>1</v>
      </c>
      <c r="B7" s="71" t="s">
        <v>123</v>
      </c>
      <c r="C7" s="87">
        <v>182</v>
      </c>
      <c r="D7" s="87" t="s">
        <v>210</v>
      </c>
      <c r="E7" s="87">
        <v>110</v>
      </c>
      <c r="F7" s="87">
        <v>0</v>
      </c>
      <c r="G7" s="87">
        <v>0</v>
      </c>
      <c r="H7" s="119">
        <v>0</v>
      </c>
      <c r="I7" s="121">
        <v>550</v>
      </c>
      <c r="J7" s="81">
        <v>580</v>
      </c>
      <c r="K7" s="81">
        <v>610</v>
      </c>
    </row>
    <row r="8" spans="1:11" ht="24.75" customHeight="1">
      <c r="A8" s="152">
        <v>2</v>
      </c>
      <c r="B8" s="153" t="s">
        <v>150</v>
      </c>
      <c r="C8" s="77">
        <v>100</v>
      </c>
      <c r="D8" s="88"/>
      <c r="E8" s="77"/>
      <c r="F8" s="87">
        <v>0</v>
      </c>
      <c r="G8" s="87">
        <v>0</v>
      </c>
      <c r="H8" s="119">
        <v>0</v>
      </c>
      <c r="I8" s="137">
        <f>I9+I10+I11</f>
        <v>1363</v>
      </c>
      <c r="J8" s="82">
        <f>J9+J10+J11</f>
        <v>1409.6</v>
      </c>
      <c r="K8" s="82">
        <f>K9+K10+K11</f>
        <v>1491.4</v>
      </c>
    </row>
    <row r="9" spans="1:11" ht="22.5" customHeight="1">
      <c r="A9" s="152">
        <v>3</v>
      </c>
      <c r="B9" s="152" t="s">
        <v>151</v>
      </c>
      <c r="C9" s="77">
        <v>100</v>
      </c>
      <c r="D9" s="77" t="s">
        <v>152</v>
      </c>
      <c r="E9" s="77">
        <v>110</v>
      </c>
      <c r="F9" s="87">
        <v>0</v>
      </c>
      <c r="G9" s="87">
        <v>0</v>
      </c>
      <c r="H9" s="119">
        <v>0</v>
      </c>
      <c r="I9" s="123">
        <v>467</v>
      </c>
      <c r="J9" s="83">
        <v>513.70000000000005</v>
      </c>
      <c r="K9" s="83">
        <v>565.29999999999995</v>
      </c>
    </row>
    <row r="10" spans="1:11" ht="21.75" customHeight="1">
      <c r="A10" s="152">
        <v>4</v>
      </c>
      <c r="B10" s="152" t="s">
        <v>150</v>
      </c>
      <c r="C10" s="77">
        <v>100</v>
      </c>
      <c r="D10" s="77" t="s">
        <v>153</v>
      </c>
      <c r="E10" s="77">
        <v>110</v>
      </c>
      <c r="F10" s="87">
        <v>0</v>
      </c>
      <c r="G10" s="87">
        <v>0</v>
      </c>
      <c r="H10" s="119">
        <v>0</v>
      </c>
      <c r="I10" s="123">
        <v>10</v>
      </c>
      <c r="J10" s="83">
        <v>11.9</v>
      </c>
      <c r="K10" s="83">
        <v>13.1</v>
      </c>
    </row>
    <row r="11" spans="1:11" ht="18.75" customHeight="1">
      <c r="A11" s="152">
        <v>5</v>
      </c>
      <c r="B11" s="152" t="s">
        <v>150</v>
      </c>
      <c r="C11" s="77">
        <v>100</v>
      </c>
      <c r="D11" s="77" t="s">
        <v>154</v>
      </c>
      <c r="E11" s="77">
        <v>110</v>
      </c>
      <c r="F11" s="87">
        <v>0</v>
      </c>
      <c r="G11" s="87">
        <v>0</v>
      </c>
      <c r="H11" s="119">
        <v>0</v>
      </c>
      <c r="I11" s="123">
        <v>886</v>
      </c>
      <c r="J11" s="83">
        <v>884</v>
      </c>
      <c r="K11" s="83">
        <v>913</v>
      </c>
    </row>
    <row r="12" spans="1:11" ht="19.5" customHeight="1">
      <c r="A12" s="152">
        <v>6</v>
      </c>
      <c r="B12" s="152" t="s">
        <v>124</v>
      </c>
      <c r="C12" s="77">
        <v>182</v>
      </c>
      <c r="D12" s="77" t="s">
        <v>215</v>
      </c>
      <c r="E12" s="77">
        <v>110</v>
      </c>
      <c r="F12" s="87">
        <v>0</v>
      </c>
      <c r="G12" s="87">
        <v>0</v>
      </c>
      <c r="H12" s="119">
        <v>0</v>
      </c>
      <c r="I12" s="123">
        <v>15</v>
      </c>
      <c r="J12" s="83">
        <v>20</v>
      </c>
      <c r="K12" s="83">
        <v>22.5</v>
      </c>
    </row>
    <row r="13" spans="1:11" ht="18.75" customHeight="1">
      <c r="A13" s="152">
        <v>7</v>
      </c>
      <c r="B13" s="152" t="s">
        <v>125</v>
      </c>
      <c r="C13" s="77">
        <v>182</v>
      </c>
      <c r="D13" s="77" t="s">
        <v>214</v>
      </c>
      <c r="E13" s="77">
        <v>110</v>
      </c>
      <c r="F13" s="87">
        <v>0</v>
      </c>
      <c r="G13" s="87">
        <v>0</v>
      </c>
      <c r="H13" s="119">
        <v>0</v>
      </c>
      <c r="I13" s="123">
        <v>106</v>
      </c>
      <c r="J13" s="83">
        <v>110</v>
      </c>
      <c r="K13" s="83">
        <v>112</v>
      </c>
    </row>
    <row r="14" spans="1:11" ht="18.75" customHeight="1">
      <c r="A14" s="154">
        <v>8</v>
      </c>
      <c r="B14" s="153" t="s">
        <v>204</v>
      </c>
      <c r="C14" s="77">
        <v>182</v>
      </c>
      <c r="D14" s="77"/>
      <c r="E14" s="77"/>
      <c r="F14" s="87"/>
      <c r="G14" s="87"/>
      <c r="H14" s="119"/>
      <c r="I14" s="137">
        <f>I15+I16</f>
        <v>2800</v>
      </c>
      <c r="J14" s="137">
        <f t="shared" ref="J14:K14" si="0">J15+J16</f>
        <v>2847</v>
      </c>
      <c r="K14" s="137">
        <f t="shared" si="0"/>
        <v>2886</v>
      </c>
    </row>
    <row r="15" spans="1:11" ht="27.75" customHeight="1">
      <c r="A15" s="152">
        <v>9</v>
      </c>
      <c r="B15" s="154" t="s">
        <v>126</v>
      </c>
      <c r="C15" s="77">
        <v>182</v>
      </c>
      <c r="D15" s="77" t="s">
        <v>213</v>
      </c>
      <c r="E15" s="77">
        <v>110</v>
      </c>
      <c r="F15" s="87">
        <v>0</v>
      </c>
      <c r="G15" s="87">
        <v>0</v>
      </c>
      <c r="H15" s="119">
        <v>0</v>
      </c>
      <c r="I15" s="123">
        <v>1500</v>
      </c>
      <c r="J15" s="83">
        <v>1507</v>
      </c>
      <c r="K15" s="83">
        <v>1511</v>
      </c>
    </row>
    <row r="16" spans="1:11" ht="19.5" customHeight="1" thickBot="1">
      <c r="A16" s="152">
        <v>10</v>
      </c>
      <c r="B16" s="27" t="s">
        <v>127</v>
      </c>
      <c r="C16" s="164">
        <v>182</v>
      </c>
      <c r="D16" s="164" t="s">
        <v>212</v>
      </c>
      <c r="E16" s="164">
        <v>110</v>
      </c>
      <c r="F16" s="165">
        <v>0</v>
      </c>
      <c r="G16" s="165">
        <v>0</v>
      </c>
      <c r="H16" s="166">
        <v>0</v>
      </c>
      <c r="I16" s="167">
        <v>1300</v>
      </c>
      <c r="J16" s="168">
        <v>1340</v>
      </c>
      <c r="K16" s="168">
        <v>1375</v>
      </c>
    </row>
    <row r="17" spans="1:11" ht="19.5" customHeight="1" thickBot="1">
      <c r="A17" s="163"/>
      <c r="B17" s="169" t="s">
        <v>205</v>
      </c>
      <c r="C17" s="170"/>
      <c r="D17" s="170"/>
      <c r="E17" s="170"/>
      <c r="F17" s="170"/>
      <c r="G17" s="170"/>
      <c r="H17" s="171"/>
      <c r="I17" s="172">
        <f>I7+I8+I12+I13+I14</f>
        <v>4834</v>
      </c>
      <c r="J17" s="172">
        <f t="shared" ref="J17:K17" si="1">J7+J8+J12+J13+J14</f>
        <v>4966.6000000000004</v>
      </c>
      <c r="K17" s="172">
        <f t="shared" si="1"/>
        <v>5121.8999999999996</v>
      </c>
    </row>
    <row r="18" spans="1:11" ht="27.75" customHeight="1">
      <c r="A18" s="152">
        <v>11</v>
      </c>
      <c r="B18" s="71" t="s">
        <v>128</v>
      </c>
      <c r="C18" s="91" t="s">
        <v>98</v>
      </c>
      <c r="D18" s="87" t="s">
        <v>211</v>
      </c>
      <c r="E18" s="87">
        <v>110</v>
      </c>
      <c r="F18" s="87">
        <v>0</v>
      </c>
      <c r="G18" s="87">
        <v>0</v>
      </c>
      <c r="H18" s="119">
        <v>0</v>
      </c>
      <c r="I18" s="121">
        <v>7</v>
      </c>
      <c r="J18" s="81">
        <v>7</v>
      </c>
      <c r="K18" s="81">
        <v>8</v>
      </c>
    </row>
    <row r="19" spans="1:11" ht="49.5" customHeight="1">
      <c r="A19" s="152">
        <v>12</v>
      </c>
      <c r="B19" s="152" t="s">
        <v>129</v>
      </c>
      <c r="C19" s="91" t="s">
        <v>98</v>
      </c>
      <c r="D19" s="92" t="s">
        <v>160</v>
      </c>
      <c r="E19" s="92">
        <v>120</v>
      </c>
      <c r="F19" s="87">
        <v>0</v>
      </c>
      <c r="G19" s="87">
        <v>0</v>
      </c>
      <c r="H19" s="119">
        <v>0</v>
      </c>
      <c r="I19" s="125">
        <v>420.8</v>
      </c>
      <c r="J19" s="94">
        <v>270</v>
      </c>
      <c r="K19" s="94">
        <v>187</v>
      </c>
    </row>
    <row r="20" spans="1:11" ht="54.75" customHeight="1">
      <c r="A20" s="152">
        <v>13</v>
      </c>
      <c r="B20" s="152" t="s">
        <v>130</v>
      </c>
      <c r="C20" s="91" t="s">
        <v>98</v>
      </c>
      <c r="D20" s="95" t="s">
        <v>161</v>
      </c>
      <c r="E20" s="92">
        <v>120</v>
      </c>
      <c r="F20" s="87">
        <v>0</v>
      </c>
      <c r="G20" s="87">
        <v>0</v>
      </c>
      <c r="H20" s="119">
        <v>0</v>
      </c>
      <c r="I20" s="134">
        <v>246</v>
      </c>
      <c r="J20" s="135">
        <v>246</v>
      </c>
      <c r="K20" s="135">
        <v>271</v>
      </c>
    </row>
    <row r="21" spans="1:11" ht="24" customHeight="1">
      <c r="A21" s="152">
        <v>14</v>
      </c>
      <c r="B21" s="152" t="s">
        <v>131</v>
      </c>
      <c r="C21" s="91" t="s">
        <v>98</v>
      </c>
      <c r="D21" s="77" t="s">
        <v>162</v>
      </c>
      <c r="E21" s="77">
        <v>130</v>
      </c>
      <c r="F21" s="87">
        <v>0</v>
      </c>
      <c r="G21" s="87">
        <v>0</v>
      </c>
      <c r="H21" s="119">
        <v>0</v>
      </c>
      <c r="I21" s="123">
        <v>40</v>
      </c>
      <c r="J21" s="83">
        <v>40</v>
      </c>
      <c r="K21" s="83">
        <v>40</v>
      </c>
    </row>
    <row r="22" spans="1:11" ht="28.5" customHeight="1">
      <c r="A22" s="152">
        <v>15</v>
      </c>
      <c r="B22" s="152" t="s">
        <v>132</v>
      </c>
      <c r="C22" s="91" t="s">
        <v>98</v>
      </c>
      <c r="D22" s="77" t="s">
        <v>163</v>
      </c>
      <c r="E22" s="77">
        <v>410</v>
      </c>
      <c r="F22" s="87">
        <v>0</v>
      </c>
      <c r="G22" s="87">
        <v>0</v>
      </c>
      <c r="H22" s="119">
        <v>0</v>
      </c>
      <c r="I22" s="123">
        <v>0</v>
      </c>
      <c r="J22" s="83">
        <v>0</v>
      </c>
      <c r="K22" s="83">
        <v>0</v>
      </c>
    </row>
    <row r="23" spans="1:11" ht="34.5" customHeight="1" thickBot="1">
      <c r="A23" s="152">
        <v>16</v>
      </c>
      <c r="B23" s="152" t="s">
        <v>133</v>
      </c>
      <c r="C23" s="91" t="s">
        <v>98</v>
      </c>
      <c r="D23" s="77" t="s">
        <v>164</v>
      </c>
      <c r="E23" s="77">
        <v>140</v>
      </c>
      <c r="F23" s="87">
        <v>0</v>
      </c>
      <c r="G23" s="87">
        <v>0</v>
      </c>
      <c r="H23" s="119">
        <v>0</v>
      </c>
      <c r="I23" s="123">
        <v>0</v>
      </c>
      <c r="J23" s="83">
        <v>0</v>
      </c>
      <c r="K23" s="83">
        <v>0</v>
      </c>
    </row>
    <row r="24" spans="1:11" ht="19.5" customHeight="1" thickBot="1">
      <c r="A24" s="163"/>
      <c r="B24" s="169" t="s">
        <v>206</v>
      </c>
      <c r="C24" s="170"/>
      <c r="D24" s="170"/>
      <c r="E24" s="170"/>
      <c r="F24" s="170"/>
      <c r="G24" s="170"/>
      <c r="H24" s="171"/>
      <c r="I24" s="172">
        <f>I18+I19+I20+I21+I22+I23</f>
        <v>713.8</v>
      </c>
      <c r="J24" s="172">
        <f t="shared" ref="J24:K24" si="2">J18+J19+J20+J21+J22+J23</f>
        <v>563</v>
      </c>
      <c r="K24" s="172">
        <f t="shared" si="2"/>
        <v>506</v>
      </c>
    </row>
    <row r="25" spans="1:11" ht="24.75" customHeight="1">
      <c r="A25" s="152"/>
      <c r="B25" s="113" t="s">
        <v>201</v>
      </c>
      <c r="C25" s="155"/>
      <c r="D25" s="155"/>
      <c r="E25" s="155"/>
      <c r="F25" s="156">
        <v>0</v>
      </c>
      <c r="G25" s="156">
        <v>0</v>
      </c>
      <c r="H25" s="157">
        <v>0</v>
      </c>
      <c r="I25" s="158">
        <f>I17+I24</f>
        <v>5547.8</v>
      </c>
      <c r="J25" s="158">
        <f>J17+J24</f>
        <v>5529.6</v>
      </c>
      <c r="K25" s="158">
        <f>K17+K24</f>
        <v>5627.9</v>
      </c>
    </row>
    <row r="26" spans="1:11" ht="33.75" customHeight="1">
      <c r="A26" s="152">
        <v>16</v>
      </c>
      <c r="B26" s="152" t="s">
        <v>135</v>
      </c>
      <c r="C26" s="91" t="s">
        <v>98</v>
      </c>
      <c r="D26" s="77" t="s">
        <v>216</v>
      </c>
      <c r="E26" s="77"/>
      <c r="F26" s="87">
        <v>0</v>
      </c>
      <c r="G26" s="87">
        <v>0</v>
      </c>
      <c r="H26" s="119">
        <v>0</v>
      </c>
      <c r="I26" s="137">
        <f>I27+I28</f>
        <v>6412.1</v>
      </c>
      <c r="J26" s="82">
        <f>J27+J28</f>
        <v>6659.7</v>
      </c>
      <c r="K26" s="82">
        <v>6918.6</v>
      </c>
    </row>
    <row r="27" spans="1:11" ht="37.5" customHeight="1">
      <c r="A27" s="152">
        <v>17</v>
      </c>
      <c r="B27" s="193" t="s">
        <v>229</v>
      </c>
      <c r="C27" s="91" t="s">
        <v>98</v>
      </c>
      <c r="D27" s="77" t="s">
        <v>216</v>
      </c>
      <c r="E27" s="77">
        <v>150</v>
      </c>
      <c r="F27" s="91" t="s">
        <v>172</v>
      </c>
      <c r="G27" s="91" t="s">
        <v>98</v>
      </c>
      <c r="H27" s="119">
        <v>0</v>
      </c>
      <c r="I27" s="123">
        <v>0</v>
      </c>
      <c r="J27" s="83">
        <v>0</v>
      </c>
      <c r="K27" s="83">
        <v>0</v>
      </c>
    </row>
    <row r="28" spans="1:11" ht="38.25" customHeight="1">
      <c r="A28" s="152">
        <v>18</v>
      </c>
      <c r="B28" s="193" t="s">
        <v>228</v>
      </c>
      <c r="C28" s="91" t="s">
        <v>98</v>
      </c>
      <c r="D28" s="77" t="s">
        <v>216</v>
      </c>
      <c r="E28" s="77">
        <v>150</v>
      </c>
      <c r="F28" s="87">
        <v>0</v>
      </c>
      <c r="G28" s="87">
        <v>444</v>
      </c>
      <c r="H28" s="119">
        <v>0</v>
      </c>
      <c r="I28" s="160">
        <v>6412.1</v>
      </c>
      <c r="J28" s="159">
        <v>6659.7</v>
      </c>
      <c r="K28" s="159">
        <v>6918.6</v>
      </c>
    </row>
    <row r="29" spans="1:11" ht="35.25" customHeight="1">
      <c r="A29" s="152">
        <v>19</v>
      </c>
      <c r="B29" s="152" t="s">
        <v>138</v>
      </c>
      <c r="C29" s="91" t="s">
        <v>98</v>
      </c>
      <c r="D29" s="77" t="s">
        <v>217</v>
      </c>
      <c r="E29" s="77">
        <v>150</v>
      </c>
      <c r="F29" s="87">
        <v>0</v>
      </c>
      <c r="G29" s="87">
        <v>972</v>
      </c>
      <c r="H29" s="119" t="s">
        <v>221</v>
      </c>
      <c r="I29" s="160">
        <v>138.5</v>
      </c>
      <c r="J29" s="159">
        <v>143.19999999999999</v>
      </c>
      <c r="K29" s="159">
        <v>0</v>
      </c>
    </row>
    <row r="30" spans="1:11" ht="33.75" customHeight="1">
      <c r="A30" s="152">
        <v>20</v>
      </c>
      <c r="B30" s="193" t="s">
        <v>225</v>
      </c>
      <c r="C30" s="91" t="s">
        <v>98</v>
      </c>
      <c r="D30" s="77" t="s">
        <v>218</v>
      </c>
      <c r="E30" s="77">
        <v>150</v>
      </c>
      <c r="F30" s="87">
        <v>0</v>
      </c>
      <c r="G30" s="87">
        <v>962</v>
      </c>
      <c r="H30" s="119">
        <v>1022</v>
      </c>
      <c r="I30" s="160">
        <v>600.1</v>
      </c>
      <c r="J30" s="159">
        <v>600.1</v>
      </c>
      <c r="K30" s="159">
        <v>600.1</v>
      </c>
    </row>
    <row r="31" spans="1:11" ht="33" customHeight="1">
      <c r="A31" s="152">
        <v>21</v>
      </c>
      <c r="B31" s="193" t="s">
        <v>226</v>
      </c>
      <c r="C31" s="91" t="s">
        <v>98</v>
      </c>
      <c r="D31" s="77" t="s">
        <v>218</v>
      </c>
      <c r="E31" s="77">
        <v>150</v>
      </c>
      <c r="F31" s="87">
        <v>0</v>
      </c>
      <c r="G31" s="87">
        <v>75</v>
      </c>
      <c r="H31" s="119">
        <v>1055</v>
      </c>
      <c r="I31" s="160">
        <v>254.9</v>
      </c>
      <c r="J31" s="159">
        <v>0</v>
      </c>
      <c r="K31" s="159">
        <v>0</v>
      </c>
    </row>
    <row r="32" spans="1:11" ht="21.75" customHeight="1">
      <c r="A32" s="152">
        <v>22</v>
      </c>
      <c r="B32" s="152" t="s">
        <v>141</v>
      </c>
      <c r="C32" s="91" t="s">
        <v>98</v>
      </c>
      <c r="D32" s="77" t="s">
        <v>218</v>
      </c>
      <c r="E32" s="77">
        <v>150</v>
      </c>
      <c r="F32" s="87">
        <v>0</v>
      </c>
      <c r="G32" s="87">
        <v>990</v>
      </c>
      <c r="H32" s="119">
        <v>1050</v>
      </c>
      <c r="I32" s="160">
        <v>0</v>
      </c>
      <c r="J32" s="159">
        <v>0</v>
      </c>
      <c r="K32" s="159">
        <v>0</v>
      </c>
    </row>
    <row r="33" spans="1:11" ht="65.25" customHeight="1">
      <c r="A33" s="152">
        <v>23</v>
      </c>
      <c r="B33" s="152" t="s">
        <v>142</v>
      </c>
      <c r="C33" s="91" t="s">
        <v>98</v>
      </c>
      <c r="D33" s="92" t="s">
        <v>219</v>
      </c>
      <c r="E33" s="92">
        <v>151</v>
      </c>
      <c r="F33" s="96">
        <v>0</v>
      </c>
      <c r="G33" s="96">
        <v>29</v>
      </c>
      <c r="H33" s="120">
        <v>1043</v>
      </c>
      <c r="I33" s="161">
        <v>603.79999999999995</v>
      </c>
      <c r="J33" s="162">
        <v>603.79999999999995</v>
      </c>
      <c r="K33" s="162">
        <v>603.79999999999995</v>
      </c>
    </row>
    <row r="34" spans="1:11" ht="48.75" customHeight="1">
      <c r="A34" s="152">
        <v>24</v>
      </c>
      <c r="B34" s="193" t="s">
        <v>227</v>
      </c>
      <c r="C34" s="91" t="s">
        <v>98</v>
      </c>
      <c r="D34" s="77" t="s">
        <v>220</v>
      </c>
      <c r="E34" s="77">
        <v>150</v>
      </c>
      <c r="F34" s="87">
        <v>0</v>
      </c>
      <c r="G34" s="87">
        <v>972</v>
      </c>
      <c r="H34" s="119">
        <v>3038</v>
      </c>
      <c r="I34" s="160">
        <v>1</v>
      </c>
      <c r="J34" s="159">
        <v>1</v>
      </c>
      <c r="K34" s="159">
        <v>1</v>
      </c>
    </row>
    <row r="35" spans="1:11" ht="21.75" customHeight="1">
      <c r="A35" s="152">
        <v>25</v>
      </c>
      <c r="B35" s="152" t="s">
        <v>178</v>
      </c>
      <c r="C35" s="91" t="s">
        <v>98</v>
      </c>
      <c r="D35" s="77" t="s">
        <v>218</v>
      </c>
      <c r="E35" s="77">
        <v>150</v>
      </c>
      <c r="F35" s="87">
        <v>0</v>
      </c>
      <c r="G35" s="87">
        <v>990</v>
      </c>
      <c r="H35" s="119">
        <v>1077</v>
      </c>
      <c r="I35" s="160">
        <v>0</v>
      </c>
      <c r="J35" s="159">
        <v>0</v>
      </c>
      <c r="K35" s="159">
        <v>0</v>
      </c>
    </row>
    <row r="36" spans="1:11" ht="28.5" customHeight="1" thickBot="1">
      <c r="A36" s="74"/>
      <c r="B36" s="113" t="s">
        <v>144</v>
      </c>
      <c r="C36" s="155"/>
      <c r="D36" s="155"/>
      <c r="E36" s="155"/>
      <c r="F36" s="156">
        <v>0</v>
      </c>
      <c r="G36" s="156">
        <v>0</v>
      </c>
      <c r="H36" s="157">
        <v>0</v>
      </c>
      <c r="I36" s="158">
        <f>I26+I29+I30+I31+I32+I33+I34+I35</f>
        <v>8010.4000000000005</v>
      </c>
      <c r="J36" s="158">
        <f t="shared" ref="J36:K36" si="3">J26+J29+J30+J31+J32+J33+J34+J35</f>
        <v>8007.8</v>
      </c>
      <c r="K36" s="158">
        <f t="shared" si="3"/>
        <v>8123.5000000000009</v>
      </c>
    </row>
    <row r="37" spans="1:11" ht="27.75" customHeight="1" thickBot="1">
      <c r="A37" s="75"/>
      <c r="B37" s="21" t="s">
        <v>203</v>
      </c>
      <c r="C37" s="90"/>
      <c r="D37" s="90"/>
      <c r="E37" s="90"/>
      <c r="F37" s="87">
        <v>0</v>
      </c>
      <c r="G37" s="87">
        <v>0</v>
      </c>
      <c r="H37" s="119">
        <v>0</v>
      </c>
      <c r="I37" s="129">
        <f>I36+I25</f>
        <v>13558.2</v>
      </c>
      <c r="J37" s="129">
        <f t="shared" ref="J37:K37" si="4">J36+J25</f>
        <v>13537.400000000001</v>
      </c>
      <c r="K37" s="129">
        <f t="shared" si="4"/>
        <v>13751.400000000001</v>
      </c>
    </row>
    <row r="38" spans="1:11" ht="15.75">
      <c r="A38" s="73"/>
    </row>
    <row r="39" spans="1:11" ht="15.75">
      <c r="A39" s="73"/>
    </row>
    <row r="40" spans="1:11" ht="15.75">
      <c r="A40" s="73"/>
    </row>
    <row r="41" spans="1:11" ht="15.75">
      <c r="A41" s="1" t="s">
        <v>145</v>
      </c>
    </row>
    <row r="42" spans="1:11" ht="15.75">
      <c r="A42" s="1"/>
    </row>
  </sheetData>
  <pageMargins left="0.19685039370078741" right="0.19685039370078741" top="0.31496062992125984" bottom="0.38" header="0.31496062992125984" footer="0.4"/>
  <pageSetup paperSize="9" scale="9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9"/>
  <sheetViews>
    <sheetView workbookViewId="0">
      <selection activeCell="D16" sqref="D16"/>
    </sheetView>
  </sheetViews>
  <sheetFormatPr defaultRowHeight="15"/>
  <cols>
    <col min="1" max="1" width="3.85546875" customWidth="1"/>
    <col min="2" max="2" width="40.42578125" customWidth="1"/>
    <col min="3" max="3" width="5.5703125" customWidth="1"/>
    <col min="4" max="4" width="26.140625" customWidth="1"/>
    <col min="5" max="5" width="8.85546875" customWidth="1"/>
    <col min="6" max="6" width="8.42578125" customWidth="1"/>
    <col min="7" max="8" width="6.140625" customWidth="1"/>
    <col min="9" max="9" width="7.28515625" customWidth="1"/>
    <col min="12" max="12" width="8.5703125" customWidth="1"/>
  </cols>
  <sheetData>
    <row r="2" spans="1:13" ht="15.75">
      <c r="A2" s="2" t="s">
        <v>121</v>
      </c>
    </row>
    <row r="3" spans="1:13" ht="15.75">
      <c r="A3" s="2" t="s">
        <v>176</v>
      </c>
    </row>
    <row r="4" spans="1:13" ht="32.25" customHeight="1" thickBot="1">
      <c r="A4" s="2" t="s">
        <v>122</v>
      </c>
    </row>
    <row r="5" spans="1:13" ht="33" customHeight="1" thickBot="1">
      <c r="A5" s="72"/>
      <c r="B5" s="41" t="s">
        <v>147</v>
      </c>
      <c r="C5" s="41" t="s">
        <v>146</v>
      </c>
      <c r="D5" s="86" t="s">
        <v>148</v>
      </c>
      <c r="E5" s="78" t="s">
        <v>8</v>
      </c>
      <c r="F5" s="41" t="s">
        <v>180</v>
      </c>
      <c r="G5" s="78" t="s">
        <v>95</v>
      </c>
      <c r="H5" s="78" t="s">
        <v>175</v>
      </c>
      <c r="I5" s="118" t="s">
        <v>97</v>
      </c>
      <c r="J5" s="3" t="s">
        <v>28</v>
      </c>
      <c r="K5" s="3" t="s">
        <v>29</v>
      </c>
      <c r="L5" s="3" t="s">
        <v>30</v>
      </c>
      <c r="M5" s="3" t="s">
        <v>31</v>
      </c>
    </row>
    <row r="6" spans="1:13" ht="24.75" customHeight="1">
      <c r="A6" s="70">
        <v>1</v>
      </c>
      <c r="B6" s="71" t="s">
        <v>123</v>
      </c>
      <c r="C6" s="87">
        <v>182</v>
      </c>
      <c r="D6" s="87" t="s">
        <v>149</v>
      </c>
      <c r="E6" s="87">
        <v>110</v>
      </c>
      <c r="F6" s="80">
        <f t="shared" ref="F6:F20" si="0">J6+K6+L6+M6</f>
        <v>550</v>
      </c>
      <c r="G6" s="87">
        <v>0</v>
      </c>
      <c r="H6" s="87">
        <v>0</v>
      </c>
      <c r="I6" s="119">
        <v>0</v>
      </c>
      <c r="J6" s="121">
        <v>100</v>
      </c>
      <c r="K6" s="81">
        <v>100</v>
      </c>
      <c r="L6" s="81">
        <v>150</v>
      </c>
      <c r="M6" s="122">
        <v>200</v>
      </c>
    </row>
    <row r="7" spans="1:13" ht="24.75" customHeight="1">
      <c r="A7" s="70">
        <v>2</v>
      </c>
      <c r="B7" s="70" t="s">
        <v>150</v>
      </c>
      <c r="C7" s="77">
        <v>100</v>
      </c>
      <c r="D7" s="88"/>
      <c r="E7" s="77"/>
      <c r="F7" s="82">
        <f t="shared" si="0"/>
        <v>1363</v>
      </c>
      <c r="G7" s="87">
        <v>0</v>
      </c>
      <c r="H7" s="87">
        <v>0</v>
      </c>
      <c r="I7" s="119">
        <v>0</v>
      </c>
      <c r="J7" s="137">
        <f>J8+J9+J10</f>
        <v>337.5</v>
      </c>
      <c r="K7" s="82">
        <f>K8+K9+K10</f>
        <v>338.8</v>
      </c>
      <c r="L7" s="82">
        <f>L8+L9+L10</f>
        <v>343.2</v>
      </c>
      <c r="M7" s="138">
        <f>M8+M9+M10</f>
        <v>343.5</v>
      </c>
    </row>
    <row r="8" spans="1:13" ht="22.5" customHeight="1">
      <c r="A8" s="70">
        <v>3</v>
      </c>
      <c r="B8" s="70" t="s">
        <v>151</v>
      </c>
      <c r="C8" s="77">
        <v>100</v>
      </c>
      <c r="D8" s="77" t="s">
        <v>152</v>
      </c>
      <c r="E8" s="77">
        <v>110</v>
      </c>
      <c r="F8" s="83">
        <f t="shared" si="0"/>
        <v>467</v>
      </c>
      <c r="G8" s="87">
        <v>0</v>
      </c>
      <c r="H8" s="87">
        <v>0</v>
      </c>
      <c r="I8" s="119">
        <v>0</v>
      </c>
      <c r="J8" s="123">
        <v>115</v>
      </c>
      <c r="K8" s="83">
        <v>115</v>
      </c>
      <c r="L8" s="83">
        <v>118.5</v>
      </c>
      <c r="M8" s="124">
        <v>118.5</v>
      </c>
    </row>
    <row r="9" spans="1:13" ht="21.75" customHeight="1">
      <c r="A9" s="70">
        <v>4</v>
      </c>
      <c r="B9" s="70" t="s">
        <v>150</v>
      </c>
      <c r="C9" s="77">
        <v>100</v>
      </c>
      <c r="D9" s="77" t="s">
        <v>153</v>
      </c>
      <c r="E9" s="77">
        <v>110</v>
      </c>
      <c r="F9" s="83">
        <f t="shared" si="0"/>
        <v>10</v>
      </c>
      <c r="G9" s="87">
        <v>0</v>
      </c>
      <c r="H9" s="87">
        <v>0</v>
      </c>
      <c r="I9" s="119">
        <v>0</v>
      </c>
      <c r="J9" s="123">
        <v>1</v>
      </c>
      <c r="K9" s="83">
        <v>2.2999999999999998</v>
      </c>
      <c r="L9" s="83">
        <v>3.2</v>
      </c>
      <c r="M9" s="124">
        <v>3.5</v>
      </c>
    </row>
    <row r="10" spans="1:13" ht="18.75" customHeight="1">
      <c r="A10" s="70">
        <v>5</v>
      </c>
      <c r="B10" s="70" t="s">
        <v>150</v>
      </c>
      <c r="C10" s="77">
        <v>100</v>
      </c>
      <c r="D10" s="77" t="s">
        <v>154</v>
      </c>
      <c r="E10" s="77">
        <v>110</v>
      </c>
      <c r="F10" s="83">
        <f t="shared" si="0"/>
        <v>886</v>
      </c>
      <c r="G10" s="87">
        <v>0</v>
      </c>
      <c r="H10" s="87">
        <v>0</v>
      </c>
      <c r="I10" s="119">
        <v>0</v>
      </c>
      <c r="J10" s="123">
        <v>221.5</v>
      </c>
      <c r="K10" s="83">
        <v>221.5</v>
      </c>
      <c r="L10" s="83">
        <v>221.5</v>
      </c>
      <c r="M10" s="124">
        <v>221.5</v>
      </c>
    </row>
    <row r="11" spans="1:13" ht="19.5" customHeight="1">
      <c r="A11" s="70">
        <v>6</v>
      </c>
      <c r="B11" s="70" t="s">
        <v>124</v>
      </c>
      <c r="C11" s="77">
        <v>182</v>
      </c>
      <c r="D11" s="77" t="s">
        <v>155</v>
      </c>
      <c r="E11" s="77">
        <v>110</v>
      </c>
      <c r="F11" s="82">
        <f t="shared" si="0"/>
        <v>15</v>
      </c>
      <c r="G11" s="87">
        <v>0</v>
      </c>
      <c r="H11" s="87">
        <v>0</v>
      </c>
      <c r="I11" s="119">
        <v>0</v>
      </c>
      <c r="J11" s="123">
        <v>2</v>
      </c>
      <c r="K11" s="83">
        <v>4</v>
      </c>
      <c r="L11" s="83">
        <v>2</v>
      </c>
      <c r="M11" s="124">
        <v>7</v>
      </c>
    </row>
    <row r="12" spans="1:13" ht="18.75" customHeight="1">
      <c r="A12" s="70">
        <v>7</v>
      </c>
      <c r="B12" s="70" t="s">
        <v>125</v>
      </c>
      <c r="C12" s="77">
        <v>182</v>
      </c>
      <c r="D12" s="77" t="s">
        <v>156</v>
      </c>
      <c r="E12" s="77">
        <v>110</v>
      </c>
      <c r="F12" s="82">
        <f t="shared" si="0"/>
        <v>106</v>
      </c>
      <c r="G12" s="87">
        <v>0</v>
      </c>
      <c r="H12" s="87">
        <v>0</v>
      </c>
      <c r="I12" s="119">
        <v>0</v>
      </c>
      <c r="J12" s="123">
        <v>15.5</v>
      </c>
      <c r="K12" s="83">
        <v>20.5</v>
      </c>
      <c r="L12" s="83">
        <v>35</v>
      </c>
      <c r="M12" s="124">
        <v>35</v>
      </c>
    </row>
    <row r="13" spans="1:13" ht="27.75" customHeight="1">
      <c r="A13" s="70">
        <v>8</v>
      </c>
      <c r="B13" s="70" t="s">
        <v>126</v>
      </c>
      <c r="C13" s="77">
        <v>182</v>
      </c>
      <c r="D13" s="77" t="s">
        <v>157</v>
      </c>
      <c r="E13" s="77">
        <v>110</v>
      </c>
      <c r="F13" s="82">
        <f t="shared" si="0"/>
        <v>1500</v>
      </c>
      <c r="G13" s="87">
        <v>0</v>
      </c>
      <c r="H13" s="87">
        <v>0</v>
      </c>
      <c r="I13" s="119">
        <v>0</v>
      </c>
      <c r="J13" s="123">
        <v>600</v>
      </c>
      <c r="K13" s="83">
        <v>220</v>
      </c>
      <c r="L13" s="83">
        <v>310</v>
      </c>
      <c r="M13" s="124">
        <v>370</v>
      </c>
    </row>
    <row r="14" spans="1:13" ht="19.5" customHeight="1">
      <c r="A14" s="70">
        <v>9</v>
      </c>
      <c r="B14" s="70" t="s">
        <v>127</v>
      </c>
      <c r="C14" s="77">
        <v>182</v>
      </c>
      <c r="D14" s="77" t="s">
        <v>158</v>
      </c>
      <c r="E14" s="77">
        <v>110</v>
      </c>
      <c r="F14" s="82">
        <f t="shared" si="0"/>
        <v>1300</v>
      </c>
      <c r="G14" s="87">
        <v>0</v>
      </c>
      <c r="H14" s="87">
        <v>0</v>
      </c>
      <c r="I14" s="119">
        <v>0</v>
      </c>
      <c r="J14" s="123">
        <v>109.5</v>
      </c>
      <c r="K14" s="83">
        <v>165.5</v>
      </c>
      <c r="L14" s="83">
        <v>380</v>
      </c>
      <c r="M14" s="124">
        <v>645</v>
      </c>
    </row>
    <row r="15" spans="1:13" ht="27.75" customHeight="1">
      <c r="A15" s="70">
        <v>10</v>
      </c>
      <c r="B15" s="70" t="s">
        <v>128</v>
      </c>
      <c r="C15" s="91" t="s">
        <v>98</v>
      </c>
      <c r="D15" s="77" t="s">
        <v>159</v>
      </c>
      <c r="E15" s="77">
        <v>110</v>
      </c>
      <c r="F15" s="82">
        <f t="shared" si="0"/>
        <v>7</v>
      </c>
      <c r="G15" s="87">
        <v>0</v>
      </c>
      <c r="H15" s="87">
        <v>0</v>
      </c>
      <c r="I15" s="119">
        <v>0</v>
      </c>
      <c r="J15" s="123">
        <v>2</v>
      </c>
      <c r="K15" s="83">
        <v>1.5</v>
      </c>
      <c r="L15" s="83">
        <v>2</v>
      </c>
      <c r="M15" s="124">
        <v>1.5</v>
      </c>
    </row>
    <row r="16" spans="1:13" ht="49.5" customHeight="1">
      <c r="A16" s="70">
        <v>11</v>
      </c>
      <c r="B16" s="70" t="s">
        <v>129</v>
      </c>
      <c r="C16" s="91" t="s">
        <v>98</v>
      </c>
      <c r="D16" s="92" t="s">
        <v>160</v>
      </c>
      <c r="E16" s="92">
        <v>120</v>
      </c>
      <c r="F16" s="93">
        <f t="shared" si="0"/>
        <v>420.8</v>
      </c>
      <c r="G16" s="87">
        <v>0</v>
      </c>
      <c r="H16" s="87">
        <v>0</v>
      </c>
      <c r="I16" s="119">
        <v>0</v>
      </c>
      <c r="J16" s="125">
        <v>105.2</v>
      </c>
      <c r="K16" s="94">
        <v>105.2</v>
      </c>
      <c r="L16" s="94">
        <v>105.2</v>
      </c>
      <c r="M16" s="126">
        <v>105.2</v>
      </c>
    </row>
    <row r="17" spans="1:13" ht="54.75" customHeight="1">
      <c r="A17" s="70">
        <v>12</v>
      </c>
      <c r="B17" s="70" t="s">
        <v>130</v>
      </c>
      <c r="C17" s="91" t="s">
        <v>98</v>
      </c>
      <c r="D17" s="95" t="s">
        <v>161</v>
      </c>
      <c r="E17" s="92">
        <v>120</v>
      </c>
      <c r="F17" s="133">
        <f t="shared" si="0"/>
        <v>246</v>
      </c>
      <c r="G17" s="87">
        <v>0</v>
      </c>
      <c r="H17" s="87">
        <v>0</v>
      </c>
      <c r="I17" s="119">
        <v>0</v>
      </c>
      <c r="J17" s="134">
        <v>61.5</v>
      </c>
      <c r="K17" s="135">
        <v>61.5</v>
      </c>
      <c r="L17" s="135">
        <v>61.5</v>
      </c>
      <c r="M17" s="136">
        <v>61.5</v>
      </c>
    </row>
    <row r="18" spans="1:13" ht="24" customHeight="1">
      <c r="A18" s="70">
        <v>13</v>
      </c>
      <c r="B18" s="70" t="s">
        <v>131</v>
      </c>
      <c r="C18" s="91" t="s">
        <v>98</v>
      </c>
      <c r="D18" s="77" t="s">
        <v>162</v>
      </c>
      <c r="E18" s="77">
        <v>130</v>
      </c>
      <c r="F18" s="82">
        <f t="shared" si="0"/>
        <v>40</v>
      </c>
      <c r="G18" s="87">
        <v>0</v>
      </c>
      <c r="H18" s="87">
        <v>0</v>
      </c>
      <c r="I18" s="119">
        <v>0</v>
      </c>
      <c r="J18" s="123">
        <v>10</v>
      </c>
      <c r="K18" s="83">
        <v>10</v>
      </c>
      <c r="L18" s="83">
        <v>10</v>
      </c>
      <c r="M18" s="124">
        <v>10</v>
      </c>
    </row>
    <row r="19" spans="1:13" ht="28.5" customHeight="1">
      <c r="A19" s="70">
        <v>14</v>
      </c>
      <c r="B19" s="70" t="s">
        <v>132</v>
      </c>
      <c r="C19" s="91" t="s">
        <v>98</v>
      </c>
      <c r="D19" s="77" t="s">
        <v>163</v>
      </c>
      <c r="E19" s="77">
        <v>410</v>
      </c>
      <c r="F19" s="82">
        <f t="shared" si="0"/>
        <v>0</v>
      </c>
      <c r="G19" s="87">
        <v>0</v>
      </c>
      <c r="H19" s="87">
        <v>0</v>
      </c>
      <c r="I19" s="119">
        <v>0</v>
      </c>
      <c r="J19" s="123">
        <v>0</v>
      </c>
      <c r="K19" s="83">
        <v>0</v>
      </c>
      <c r="L19" s="83">
        <v>0</v>
      </c>
      <c r="M19" s="124">
        <v>0</v>
      </c>
    </row>
    <row r="20" spans="1:13" ht="34.5" customHeight="1">
      <c r="A20" s="70">
        <v>15</v>
      </c>
      <c r="B20" s="70" t="s">
        <v>133</v>
      </c>
      <c r="C20" s="91" t="s">
        <v>98</v>
      </c>
      <c r="D20" s="77" t="s">
        <v>164</v>
      </c>
      <c r="E20" s="77">
        <v>140</v>
      </c>
      <c r="F20" s="82">
        <f t="shared" si="0"/>
        <v>0</v>
      </c>
      <c r="G20" s="87">
        <v>0</v>
      </c>
      <c r="H20" s="87">
        <v>0</v>
      </c>
      <c r="I20" s="119">
        <v>0</v>
      </c>
      <c r="J20" s="123">
        <v>0</v>
      </c>
      <c r="K20" s="83">
        <v>0</v>
      </c>
      <c r="L20" s="83">
        <v>0</v>
      </c>
      <c r="M20" s="124">
        <v>0</v>
      </c>
    </row>
    <row r="21" spans="1:13" ht="24.75" customHeight="1">
      <c r="A21" s="70"/>
      <c r="B21" s="76" t="s">
        <v>134</v>
      </c>
      <c r="C21" s="89"/>
      <c r="D21" s="89"/>
      <c r="E21" s="89"/>
      <c r="F21" s="84">
        <f>F6+F7+F11+F12+F13+F14+F15+F16+F17+F18+F19+F20</f>
        <v>5547.8</v>
      </c>
      <c r="G21" s="87">
        <v>0</v>
      </c>
      <c r="H21" s="87">
        <v>0</v>
      </c>
      <c r="I21" s="119">
        <v>0</v>
      </c>
      <c r="J21" s="127">
        <f t="shared" ref="J21:M21" si="1">J6+J7+J11+J12+J13+J14+J15+J16+J17+J18+J19+J20</f>
        <v>1343.2</v>
      </c>
      <c r="K21" s="84">
        <f t="shared" si="1"/>
        <v>1027</v>
      </c>
      <c r="L21" s="84">
        <f t="shared" si="1"/>
        <v>1398.9</v>
      </c>
      <c r="M21" s="128">
        <f t="shared" si="1"/>
        <v>1778.7</v>
      </c>
    </row>
    <row r="22" spans="1:13" ht="33.75" customHeight="1">
      <c r="A22" s="70">
        <v>16</v>
      </c>
      <c r="B22" s="70" t="s">
        <v>135</v>
      </c>
      <c r="C22" s="91" t="s">
        <v>98</v>
      </c>
      <c r="D22" s="77" t="s">
        <v>165</v>
      </c>
      <c r="E22" s="77"/>
      <c r="F22" s="83">
        <f t="shared" ref="F22:F29" si="2">J22+K22+L22+M22</f>
        <v>6412.1</v>
      </c>
      <c r="G22" s="87">
        <v>0</v>
      </c>
      <c r="H22" s="87">
        <v>0</v>
      </c>
      <c r="I22" s="119">
        <v>0</v>
      </c>
      <c r="J22" s="137">
        <f>J23+J24</f>
        <v>1603</v>
      </c>
      <c r="K22" s="82">
        <f>K23+K24</f>
        <v>1603</v>
      </c>
      <c r="L22" s="82">
        <f>L23+L24</f>
        <v>1603</v>
      </c>
      <c r="M22" s="138">
        <f>M23+M24</f>
        <v>1603.1</v>
      </c>
    </row>
    <row r="23" spans="1:13" ht="20.25" customHeight="1">
      <c r="A23" s="70">
        <v>17</v>
      </c>
      <c r="B23" s="70" t="s">
        <v>136</v>
      </c>
      <c r="C23" s="91" t="s">
        <v>98</v>
      </c>
      <c r="D23" s="77" t="s">
        <v>165</v>
      </c>
      <c r="E23" s="77">
        <v>151</v>
      </c>
      <c r="F23" s="83">
        <f t="shared" si="2"/>
        <v>0</v>
      </c>
      <c r="G23" s="91" t="s">
        <v>172</v>
      </c>
      <c r="H23" s="91" t="s">
        <v>98</v>
      </c>
      <c r="I23" s="119">
        <v>0</v>
      </c>
      <c r="J23" s="123">
        <v>0</v>
      </c>
      <c r="K23" s="83">
        <v>0</v>
      </c>
      <c r="L23" s="83">
        <v>0</v>
      </c>
      <c r="M23" s="124">
        <v>0</v>
      </c>
    </row>
    <row r="24" spans="1:13" ht="24" customHeight="1">
      <c r="A24" s="70">
        <v>18</v>
      </c>
      <c r="B24" s="70" t="s">
        <v>137</v>
      </c>
      <c r="C24" s="91" t="s">
        <v>98</v>
      </c>
      <c r="D24" s="77" t="s">
        <v>165</v>
      </c>
      <c r="E24" s="77">
        <v>151</v>
      </c>
      <c r="F24" s="83">
        <f t="shared" si="2"/>
        <v>6412.1</v>
      </c>
      <c r="G24" s="87">
        <v>0</v>
      </c>
      <c r="H24" s="87">
        <v>444</v>
      </c>
      <c r="I24" s="119">
        <v>0</v>
      </c>
      <c r="J24" s="123">
        <v>1603</v>
      </c>
      <c r="K24" s="83">
        <v>1603</v>
      </c>
      <c r="L24" s="83">
        <v>1603</v>
      </c>
      <c r="M24" s="124">
        <v>1603.1</v>
      </c>
    </row>
    <row r="25" spans="1:13" ht="35.25" customHeight="1">
      <c r="A25" s="70">
        <v>19</v>
      </c>
      <c r="B25" s="70" t="s">
        <v>138</v>
      </c>
      <c r="C25" s="91" t="s">
        <v>98</v>
      </c>
      <c r="D25" s="77" t="s">
        <v>166</v>
      </c>
      <c r="E25" s="77">
        <v>151</v>
      </c>
      <c r="F25" s="82">
        <f t="shared" si="2"/>
        <v>138.5</v>
      </c>
      <c r="G25" s="87">
        <v>0</v>
      </c>
      <c r="H25" s="87">
        <v>972</v>
      </c>
      <c r="I25" s="119" t="s">
        <v>171</v>
      </c>
      <c r="J25" s="123">
        <v>34.6</v>
      </c>
      <c r="K25" s="83">
        <v>34.6</v>
      </c>
      <c r="L25" s="83">
        <v>34.6</v>
      </c>
      <c r="M25" s="124">
        <v>34.700000000000003</v>
      </c>
    </row>
    <row r="26" spans="1:13" ht="49.5" customHeight="1">
      <c r="A26" s="70">
        <v>20</v>
      </c>
      <c r="B26" s="70" t="s">
        <v>139</v>
      </c>
      <c r="C26" s="91" t="s">
        <v>98</v>
      </c>
      <c r="D26" s="77" t="s">
        <v>167</v>
      </c>
      <c r="E26" s="77">
        <v>151</v>
      </c>
      <c r="F26" s="82">
        <f t="shared" si="2"/>
        <v>600.1</v>
      </c>
      <c r="G26" s="87">
        <v>0</v>
      </c>
      <c r="H26" s="87">
        <v>962</v>
      </c>
      <c r="I26" s="119">
        <v>1022</v>
      </c>
      <c r="J26" s="123">
        <v>300</v>
      </c>
      <c r="K26" s="83">
        <v>0</v>
      </c>
      <c r="L26" s="83">
        <v>300.10000000000002</v>
      </c>
      <c r="M26" s="124">
        <v>0</v>
      </c>
    </row>
    <row r="27" spans="1:13" ht="33" customHeight="1">
      <c r="A27" s="70">
        <v>21</v>
      </c>
      <c r="B27" s="70" t="s">
        <v>140</v>
      </c>
      <c r="C27" s="91" t="s">
        <v>98</v>
      </c>
      <c r="D27" s="77" t="s">
        <v>167</v>
      </c>
      <c r="E27" s="77">
        <v>151</v>
      </c>
      <c r="F27" s="82">
        <f t="shared" si="2"/>
        <v>254.9</v>
      </c>
      <c r="G27" s="87">
        <v>0</v>
      </c>
      <c r="H27" s="87">
        <v>75</v>
      </c>
      <c r="I27" s="119">
        <v>1055</v>
      </c>
      <c r="J27" s="123">
        <v>0</v>
      </c>
      <c r="K27" s="83">
        <v>127.4</v>
      </c>
      <c r="L27" s="83">
        <v>127.5</v>
      </c>
      <c r="M27" s="124">
        <v>0</v>
      </c>
    </row>
    <row r="28" spans="1:13" ht="65.25" customHeight="1">
      <c r="A28" s="70">
        <v>22</v>
      </c>
      <c r="B28" s="70" t="s">
        <v>142</v>
      </c>
      <c r="C28" s="91" t="s">
        <v>98</v>
      </c>
      <c r="D28" s="92" t="s">
        <v>168</v>
      </c>
      <c r="E28" s="92">
        <v>151</v>
      </c>
      <c r="F28" s="93">
        <f t="shared" si="2"/>
        <v>603.79999999999995</v>
      </c>
      <c r="G28" s="96">
        <v>0</v>
      </c>
      <c r="H28" s="96">
        <v>29</v>
      </c>
      <c r="I28" s="120">
        <v>1043</v>
      </c>
      <c r="J28" s="125">
        <v>0</v>
      </c>
      <c r="K28" s="94">
        <v>603.79999999999995</v>
      </c>
      <c r="L28" s="94">
        <v>0</v>
      </c>
      <c r="M28" s="126">
        <v>0</v>
      </c>
    </row>
    <row r="29" spans="1:13" ht="48.75" customHeight="1">
      <c r="A29" s="70">
        <v>23</v>
      </c>
      <c r="B29" s="70" t="s">
        <v>143</v>
      </c>
      <c r="C29" s="91" t="s">
        <v>98</v>
      </c>
      <c r="D29" s="77" t="s">
        <v>169</v>
      </c>
      <c r="E29" s="77">
        <v>151</v>
      </c>
      <c r="F29" s="85">
        <f t="shared" si="2"/>
        <v>1</v>
      </c>
      <c r="G29" s="87">
        <v>0</v>
      </c>
      <c r="H29" s="87">
        <v>972</v>
      </c>
      <c r="I29" s="119">
        <v>3038</v>
      </c>
      <c r="J29" s="123">
        <v>1</v>
      </c>
      <c r="K29" s="83">
        <v>0</v>
      </c>
      <c r="L29" s="83">
        <v>0</v>
      </c>
      <c r="M29" s="124">
        <v>0</v>
      </c>
    </row>
    <row r="30" spans="1:13" ht="28.5" customHeight="1" thickBot="1">
      <c r="A30" s="74"/>
      <c r="B30" s="76" t="s">
        <v>144</v>
      </c>
      <c r="C30" s="89"/>
      <c r="D30" s="89"/>
      <c r="E30" s="89"/>
      <c r="F30" s="84">
        <f>F22+F25+F26+F27+F28+F29</f>
        <v>8010.4000000000005</v>
      </c>
      <c r="G30" s="87">
        <v>0</v>
      </c>
      <c r="H30" s="87">
        <v>0</v>
      </c>
      <c r="I30" s="119">
        <v>0</v>
      </c>
      <c r="J30" s="84">
        <f>J22+J25+J26+J27+J28+J29</f>
        <v>1938.6</v>
      </c>
      <c r="K30" s="84">
        <f>K22+K25+K26+K27+K28+K29</f>
        <v>2368.8000000000002</v>
      </c>
      <c r="L30" s="84">
        <f>L22+L25+L26+L27+L28+L29</f>
        <v>2065.1999999999998</v>
      </c>
      <c r="M30" s="84">
        <f>M22+M25+M26+M27+M28+M29</f>
        <v>1637.8</v>
      </c>
    </row>
    <row r="31" spans="1:13" ht="27.75" customHeight="1" thickBot="1">
      <c r="A31" s="75"/>
      <c r="B31" s="21" t="s">
        <v>177</v>
      </c>
      <c r="C31" s="90"/>
      <c r="D31" s="90"/>
      <c r="E31" s="90"/>
      <c r="F31" s="79">
        <f>F21+F30</f>
        <v>13558.2</v>
      </c>
      <c r="G31" s="87">
        <v>0</v>
      </c>
      <c r="H31" s="87">
        <v>0</v>
      </c>
      <c r="I31" s="119">
        <v>0</v>
      </c>
      <c r="J31" s="129">
        <f>J21+J30</f>
        <v>3281.8</v>
      </c>
      <c r="K31" s="130">
        <f>K21+K30</f>
        <v>3395.8</v>
      </c>
      <c r="L31" s="130">
        <f>L21+L30</f>
        <v>3464.1</v>
      </c>
      <c r="M31" s="131">
        <f>M21+M30</f>
        <v>3416.5</v>
      </c>
    </row>
    <row r="32" spans="1:13" ht="15.75">
      <c r="A32" s="73"/>
    </row>
    <row r="33" spans="1:13" ht="15.75">
      <c r="A33" s="73"/>
    </row>
    <row r="34" spans="1:13" ht="15.75">
      <c r="A34" s="73"/>
    </row>
    <row r="35" spans="1:13" ht="15.75">
      <c r="A35" s="1" t="s">
        <v>145</v>
      </c>
    </row>
    <row r="36" spans="1:13" ht="15.75">
      <c r="A36" s="1"/>
    </row>
    <row r="40" spans="1:13" ht="15.75">
      <c r="A40" s="2" t="s">
        <v>121</v>
      </c>
    </row>
    <row r="41" spans="1:13" ht="15.75">
      <c r="A41" s="2" t="s">
        <v>179</v>
      </c>
    </row>
    <row r="42" spans="1:13" ht="16.5" thickBot="1">
      <c r="A42" s="2" t="s">
        <v>122</v>
      </c>
    </row>
    <row r="43" spans="1:13" ht="48" thickBot="1">
      <c r="A43" s="72"/>
      <c r="B43" s="41" t="s">
        <v>147</v>
      </c>
      <c r="C43" s="41" t="s">
        <v>146</v>
      </c>
      <c r="D43" s="86" t="s">
        <v>148</v>
      </c>
      <c r="E43" s="78" t="s">
        <v>8</v>
      </c>
      <c r="F43" s="139" t="s">
        <v>181</v>
      </c>
      <c r="G43" s="78" t="s">
        <v>95</v>
      </c>
      <c r="H43" s="78" t="s">
        <v>175</v>
      </c>
      <c r="I43" s="118" t="s">
        <v>97</v>
      </c>
      <c r="J43" s="3" t="s">
        <v>28</v>
      </c>
      <c r="K43" s="3" t="s">
        <v>29</v>
      </c>
      <c r="L43" s="3" t="s">
        <v>30</v>
      </c>
      <c r="M43" s="3" t="s">
        <v>31</v>
      </c>
    </row>
    <row r="44" spans="1:13" ht="15.75">
      <c r="A44" s="132">
        <v>1</v>
      </c>
      <c r="B44" s="71" t="s">
        <v>123</v>
      </c>
      <c r="C44" s="87">
        <v>182</v>
      </c>
      <c r="D44" s="87" t="s">
        <v>149</v>
      </c>
      <c r="E44" s="87">
        <v>110</v>
      </c>
      <c r="F44" s="80">
        <f t="shared" ref="F44:F58" si="3">J44+K44+L44+M44</f>
        <v>580</v>
      </c>
      <c r="G44" s="87">
        <v>0</v>
      </c>
      <c r="H44" s="87">
        <v>0</v>
      </c>
      <c r="I44" s="119">
        <v>0</v>
      </c>
      <c r="J44" s="121">
        <v>100</v>
      </c>
      <c r="K44" s="81">
        <v>100</v>
      </c>
      <c r="L44" s="81">
        <v>180</v>
      </c>
      <c r="M44" s="122">
        <v>200</v>
      </c>
    </row>
    <row r="45" spans="1:13" ht="15.75">
      <c r="A45" s="132">
        <v>2</v>
      </c>
      <c r="B45" s="132" t="s">
        <v>150</v>
      </c>
      <c r="C45" s="77">
        <v>100</v>
      </c>
      <c r="D45" s="88"/>
      <c r="E45" s="77"/>
      <c r="F45" s="82">
        <f t="shared" si="3"/>
        <v>1409.6</v>
      </c>
      <c r="G45" s="87">
        <v>0</v>
      </c>
      <c r="H45" s="87">
        <v>0</v>
      </c>
      <c r="I45" s="119">
        <v>0</v>
      </c>
      <c r="J45" s="137">
        <f>J46+J47+J48</f>
        <v>351.9</v>
      </c>
      <c r="K45" s="82">
        <f>K46+K47+K48</f>
        <v>352</v>
      </c>
      <c r="L45" s="82">
        <f>L46+L47+L48</f>
        <v>352.8</v>
      </c>
      <c r="M45" s="138">
        <f>M46+M47+M48</f>
        <v>352.9</v>
      </c>
    </row>
    <row r="46" spans="1:13" ht="15.75">
      <c r="A46" s="132">
        <v>3</v>
      </c>
      <c r="B46" s="132" t="s">
        <v>151</v>
      </c>
      <c r="C46" s="77">
        <v>100</v>
      </c>
      <c r="D46" s="77" t="s">
        <v>152</v>
      </c>
      <c r="E46" s="77">
        <v>110</v>
      </c>
      <c r="F46" s="83">
        <f t="shared" si="3"/>
        <v>513.70000000000005</v>
      </c>
      <c r="G46" s="87">
        <v>0</v>
      </c>
      <c r="H46" s="87">
        <v>0</v>
      </c>
      <c r="I46" s="119">
        <v>0</v>
      </c>
      <c r="J46" s="123">
        <v>128</v>
      </c>
      <c r="K46" s="83">
        <v>128</v>
      </c>
      <c r="L46" s="83">
        <v>128.80000000000001</v>
      </c>
      <c r="M46" s="124">
        <v>128.9</v>
      </c>
    </row>
    <row r="47" spans="1:13" ht="15.75">
      <c r="A47" s="132">
        <v>4</v>
      </c>
      <c r="B47" s="132" t="s">
        <v>150</v>
      </c>
      <c r="C47" s="77">
        <v>100</v>
      </c>
      <c r="D47" s="77" t="s">
        <v>153</v>
      </c>
      <c r="E47" s="77">
        <v>110</v>
      </c>
      <c r="F47" s="83">
        <f t="shared" si="3"/>
        <v>11.9</v>
      </c>
      <c r="G47" s="87">
        <v>0</v>
      </c>
      <c r="H47" s="87">
        <v>0</v>
      </c>
      <c r="I47" s="119">
        <v>0</v>
      </c>
      <c r="J47" s="123">
        <v>2.9</v>
      </c>
      <c r="K47" s="83">
        <v>3</v>
      </c>
      <c r="L47" s="83">
        <v>3</v>
      </c>
      <c r="M47" s="124">
        <v>3</v>
      </c>
    </row>
    <row r="48" spans="1:13" ht="15.75">
      <c r="A48" s="132">
        <v>5</v>
      </c>
      <c r="B48" s="132" t="s">
        <v>150</v>
      </c>
      <c r="C48" s="77">
        <v>100</v>
      </c>
      <c r="D48" s="77" t="s">
        <v>154</v>
      </c>
      <c r="E48" s="77">
        <v>110</v>
      </c>
      <c r="F48" s="83">
        <f t="shared" si="3"/>
        <v>884</v>
      </c>
      <c r="G48" s="87">
        <v>0</v>
      </c>
      <c r="H48" s="87">
        <v>0</v>
      </c>
      <c r="I48" s="119">
        <v>0</v>
      </c>
      <c r="J48" s="123">
        <v>221</v>
      </c>
      <c r="K48" s="83">
        <v>221</v>
      </c>
      <c r="L48" s="83">
        <v>221</v>
      </c>
      <c r="M48" s="124">
        <v>221</v>
      </c>
    </row>
    <row r="49" spans="1:15" ht="15.75">
      <c r="A49" s="132">
        <v>6</v>
      </c>
      <c r="B49" s="132" t="s">
        <v>124</v>
      </c>
      <c r="C49" s="77">
        <v>182</v>
      </c>
      <c r="D49" s="77" t="s">
        <v>155</v>
      </c>
      <c r="E49" s="77">
        <v>110</v>
      </c>
      <c r="F49" s="82">
        <f t="shared" si="3"/>
        <v>20</v>
      </c>
      <c r="G49" s="87">
        <v>0</v>
      </c>
      <c r="H49" s="87">
        <v>0</v>
      </c>
      <c r="I49" s="119">
        <v>0</v>
      </c>
      <c r="J49" s="123">
        <v>5</v>
      </c>
      <c r="K49" s="83">
        <v>4</v>
      </c>
      <c r="L49" s="83">
        <v>4</v>
      </c>
      <c r="M49" s="124">
        <v>7</v>
      </c>
    </row>
    <row r="50" spans="1:15" ht="15.75">
      <c r="A50" s="132">
        <v>7</v>
      </c>
      <c r="B50" s="132" t="s">
        <v>125</v>
      </c>
      <c r="C50" s="77">
        <v>182</v>
      </c>
      <c r="D50" s="77" t="s">
        <v>156</v>
      </c>
      <c r="E50" s="77">
        <v>110</v>
      </c>
      <c r="F50" s="82">
        <f t="shared" si="3"/>
        <v>110</v>
      </c>
      <c r="G50" s="87">
        <v>0</v>
      </c>
      <c r="H50" s="87">
        <v>0</v>
      </c>
      <c r="I50" s="119">
        <v>0</v>
      </c>
      <c r="J50" s="123">
        <v>17.5</v>
      </c>
      <c r="K50" s="83">
        <v>22.5</v>
      </c>
      <c r="L50" s="83">
        <v>35</v>
      </c>
      <c r="M50" s="124">
        <v>35</v>
      </c>
      <c r="N50" s="140"/>
      <c r="O50" s="140"/>
    </row>
    <row r="51" spans="1:15" ht="15.75">
      <c r="A51" s="132">
        <v>8</v>
      </c>
      <c r="B51" s="132" t="s">
        <v>126</v>
      </c>
      <c r="C51" s="77">
        <v>182</v>
      </c>
      <c r="D51" s="77" t="s">
        <v>157</v>
      </c>
      <c r="E51" s="77">
        <v>110</v>
      </c>
      <c r="F51" s="82">
        <f t="shared" si="3"/>
        <v>1507</v>
      </c>
      <c r="G51" s="87">
        <v>0</v>
      </c>
      <c r="H51" s="87">
        <v>0</v>
      </c>
      <c r="I51" s="119">
        <v>0</v>
      </c>
      <c r="J51" s="123">
        <v>607</v>
      </c>
      <c r="K51" s="83">
        <v>220</v>
      </c>
      <c r="L51" s="83">
        <v>310</v>
      </c>
      <c r="M51" s="124">
        <v>370</v>
      </c>
    </row>
    <row r="52" spans="1:15" ht="15.75">
      <c r="A52" s="132">
        <v>9</v>
      </c>
      <c r="B52" s="132" t="s">
        <v>127</v>
      </c>
      <c r="C52" s="77">
        <v>182</v>
      </c>
      <c r="D52" s="77" t="s">
        <v>158</v>
      </c>
      <c r="E52" s="77">
        <v>110</v>
      </c>
      <c r="F52" s="82">
        <f t="shared" si="3"/>
        <v>1340</v>
      </c>
      <c r="G52" s="87">
        <v>0</v>
      </c>
      <c r="H52" s="87">
        <v>0</v>
      </c>
      <c r="I52" s="119">
        <v>0</v>
      </c>
      <c r="J52" s="123">
        <v>109.5</v>
      </c>
      <c r="K52" s="83">
        <v>205.5</v>
      </c>
      <c r="L52" s="83">
        <v>380</v>
      </c>
      <c r="M52" s="124">
        <v>645</v>
      </c>
    </row>
    <row r="53" spans="1:15" ht="15.75">
      <c r="A53" s="132">
        <v>10</v>
      </c>
      <c r="B53" s="132" t="s">
        <v>128</v>
      </c>
      <c r="C53" s="91" t="s">
        <v>98</v>
      </c>
      <c r="D53" s="77" t="s">
        <v>159</v>
      </c>
      <c r="E53" s="77">
        <v>110</v>
      </c>
      <c r="F53" s="82">
        <f t="shared" si="3"/>
        <v>7</v>
      </c>
      <c r="G53" s="87">
        <v>0</v>
      </c>
      <c r="H53" s="87">
        <v>0</v>
      </c>
      <c r="I53" s="119">
        <v>0</v>
      </c>
      <c r="J53" s="123">
        <v>2</v>
      </c>
      <c r="K53" s="83">
        <v>1.5</v>
      </c>
      <c r="L53" s="83">
        <v>2</v>
      </c>
      <c r="M53" s="124">
        <v>1.5</v>
      </c>
    </row>
    <row r="54" spans="1:15" ht="47.25">
      <c r="A54" s="132">
        <v>11</v>
      </c>
      <c r="B54" s="132" t="s">
        <v>129</v>
      </c>
      <c r="C54" s="91" t="s">
        <v>98</v>
      </c>
      <c r="D54" s="92" t="s">
        <v>160</v>
      </c>
      <c r="E54" s="92">
        <v>120</v>
      </c>
      <c r="F54" s="93">
        <f t="shared" si="3"/>
        <v>270</v>
      </c>
      <c r="G54" s="87">
        <v>0</v>
      </c>
      <c r="H54" s="87">
        <v>0</v>
      </c>
      <c r="I54" s="119">
        <v>0</v>
      </c>
      <c r="J54" s="125">
        <v>67.5</v>
      </c>
      <c r="K54" s="94">
        <v>67.5</v>
      </c>
      <c r="L54" s="94">
        <v>67</v>
      </c>
      <c r="M54" s="126">
        <v>68</v>
      </c>
    </row>
    <row r="55" spans="1:15" ht="47.25">
      <c r="A55" s="132">
        <v>12</v>
      </c>
      <c r="B55" s="132" t="s">
        <v>130</v>
      </c>
      <c r="C55" s="91" t="s">
        <v>98</v>
      </c>
      <c r="D55" s="95" t="s">
        <v>161</v>
      </c>
      <c r="E55" s="92">
        <v>120</v>
      </c>
      <c r="F55" s="133">
        <f t="shared" si="3"/>
        <v>246</v>
      </c>
      <c r="G55" s="87">
        <v>0</v>
      </c>
      <c r="H55" s="87">
        <v>0</v>
      </c>
      <c r="I55" s="119">
        <v>0</v>
      </c>
      <c r="J55" s="134">
        <v>61.5</v>
      </c>
      <c r="K55" s="135">
        <v>61.5</v>
      </c>
      <c r="L55" s="135">
        <v>61.5</v>
      </c>
      <c r="M55" s="136">
        <v>61.5</v>
      </c>
    </row>
    <row r="56" spans="1:15" ht="15.75">
      <c r="A56" s="132">
        <v>13</v>
      </c>
      <c r="B56" s="132" t="s">
        <v>131</v>
      </c>
      <c r="C56" s="91" t="s">
        <v>98</v>
      </c>
      <c r="D56" s="77" t="s">
        <v>162</v>
      </c>
      <c r="E56" s="77">
        <v>130</v>
      </c>
      <c r="F56" s="82">
        <f t="shared" si="3"/>
        <v>40</v>
      </c>
      <c r="G56" s="87">
        <v>0</v>
      </c>
      <c r="H56" s="87">
        <v>0</v>
      </c>
      <c r="I56" s="119">
        <v>0</v>
      </c>
      <c r="J56" s="123">
        <v>10</v>
      </c>
      <c r="K56" s="83">
        <v>10</v>
      </c>
      <c r="L56" s="83">
        <v>10</v>
      </c>
      <c r="M56" s="124">
        <v>10</v>
      </c>
    </row>
    <row r="57" spans="1:15" ht="31.5">
      <c r="A57" s="132">
        <v>14</v>
      </c>
      <c r="B57" s="132" t="s">
        <v>132</v>
      </c>
      <c r="C57" s="91" t="s">
        <v>98</v>
      </c>
      <c r="D57" s="77" t="s">
        <v>163</v>
      </c>
      <c r="E57" s="77">
        <v>410</v>
      </c>
      <c r="F57" s="82">
        <f t="shared" si="3"/>
        <v>0</v>
      </c>
      <c r="G57" s="87">
        <v>0</v>
      </c>
      <c r="H57" s="87">
        <v>0</v>
      </c>
      <c r="I57" s="119">
        <v>0</v>
      </c>
      <c r="J57" s="123">
        <v>0</v>
      </c>
      <c r="K57" s="83">
        <v>0</v>
      </c>
      <c r="L57" s="83">
        <v>0</v>
      </c>
      <c r="M57" s="124">
        <v>0</v>
      </c>
    </row>
    <row r="58" spans="1:15" ht="31.5">
      <c r="A58" s="132">
        <v>15</v>
      </c>
      <c r="B58" s="132" t="s">
        <v>133</v>
      </c>
      <c r="C58" s="91" t="s">
        <v>98</v>
      </c>
      <c r="D58" s="77" t="s">
        <v>164</v>
      </c>
      <c r="E58" s="77">
        <v>140</v>
      </c>
      <c r="F58" s="82">
        <f t="shared" si="3"/>
        <v>0</v>
      </c>
      <c r="G58" s="87">
        <v>0</v>
      </c>
      <c r="H58" s="87">
        <v>0</v>
      </c>
      <c r="I58" s="119">
        <v>0</v>
      </c>
      <c r="J58" s="123">
        <v>0</v>
      </c>
      <c r="K58" s="83">
        <v>0</v>
      </c>
      <c r="L58" s="83">
        <v>0</v>
      </c>
      <c r="M58" s="124">
        <v>0</v>
      </c>
    </row>
    <row r="59" spans="1:15" ht="15.75">
      <c r="A59" s="132"/>
      <c r="B59" s="76" t="s">
        <v>134</v>
      </c>
      <c r="C59" s="89"/>
      <c r="D59" s="89"/>
      <c r="E59" s="89"/>
      <c r="F59" s="84">
        <f>F44+F45+F49+F50+F51+F52+F53+F54+F55+F56+F57+F58</f>
        <v>5529.6</v>
      </c>
      <c r="G59" s="87">
        <v>0</v>
      </c>
      <c r="H59" s="87">
        <v>0</v>
      </c>
      <c r="I59" s="119">
        <v>0</v>
      </c>
      <c r="J59" s="127">
        <f t="shared" ref="J59:M59" si="4">J44+J45+J49+J50+J51+J52+J53+J54+J55+J56+J57+J58</f>
        <v>1331.9</v>
      </c>
      <c r="K59" s="84">
        <f t="shared" si="4"/>
        <v>1044.5</v>
      </c>
      <c r="L59" s="84">
        <f t="shared" si="4"/>
        <v>1402.3</v>
      </c>
      <c r="M59" s="128">
        <f t="shared" si="4"/>
        <v>1750.9</v>
      </c>
    </row>
    <row r="60" spans="1:15" ht="31.5">
      <c r="A60" s="132">
        <v>16</v>
      </c>
      <c r="B60" s="132" t="s">
        <v>135</v>
      </c>
      <c r="C60" s="91" t="s">
        <v>98</v>
      </c>
      <c r="D60" s="77" t="s">
        <v>165</v>
      </c>
      <c r="E60" s="77"/>
      <c r="F60" s="83">
        <f t="shared" ref="F60:F66" si="5">J60+K60+L60+M60</f>
        <v>6659.7</v>
      </c>
      <c r="G60" s="87">
        <v>0</v>
      </c>
      <c r="H60" s="87">
        <v>0</v>
      </c>
      <c r="I60" s="119">
        <v>0</v>
      </c>
      <c r="J60" s="137">
        <f>J61+J62</f>
        <v>1665</v>
      </c>
      <c r="K60" s="82">
        <f>K61+K62</f>
        <v>1664</v>
      </c>
      <c r="L60" s="82">
        <f>L61+L62</f>
        <v>1665</v>
      </c>
      <c r="M60" s="138">
        <f>M61+M62</f>
        <v>1665.7</v>
      </c>
    </row>
    <row r="61" spans="1:15" ht="15.75">
      <c r="A61" s="132">
        <v>17</v>
      </c>
      <c r="B61" s="132" t="s">
        <v>136</v>
      </c>
      <c r="C61" s="91" t="s">
        <v>98</v>
      </c>
      <c r="D61" s="77" t="s">
        <v>165</v>
      </c>
      <c r="E61" s="77">
        <v>151</v>
      </c>
      <c r="F61" s="83">
        <f t="shared" si="5"/>
        <v>0</v>
      </c>
      <c r="G61" s="91" t="s">
        <v>172</v>
      </c>
      <c r="H61" s="91" t="s">
        <v>98</v>
      </c>
      <c r="I61" s="119">
        <v>0</v>
      </c>
      <c r="J61" s="123">
        <v>0</v>
      </c>
      <c r="K61" s="83">
        <v>0</v>
      </c>
      <c r="L61" s="83">
        <v>0</v>
      </c>
      <c r="M61" s="124">
        <v>0</v>
      </c>
    </row>
    <row r="62" spans="1:15" ht="31.5">
      <c r="A62" s="132">
        <v>18</v>
      </c>
      <c r="B62" s="132" t="s">
        <v>137</v>
      </c>
      <c r="C62" s="91" t="s">
        <v>98</v>
      </c>
      <c r="D62" s="77" t="s">
        <v>165</v>
      </c>
      <c r="E62" s="77">
        <v>151</v>
      </c>
      <c r="F62" s="83">
        <f t="shared" si="5"/>
        <v>6659.7</v>
      </c>
      <c r="G62" s="87">
        <v>0</v>
      </c>
      <c r="H62" s="87">
        <v>444</v>
      </c>
      <c r="I62" s="119">
        <v>0</v>
      </c>
      <c r="J62" s="123">
        <v>1665</v>
      </c>
      <c r="K62" s="83">
        <v>1664</v>
      </c>
      <c r="L62" s="83">
        <v>1665</v>
      </c>
      <c r="M62" s="124">
        <v>1665.7</v>
      </c>
    </row>
    <row r="63" spans="1:15" ht="31.5">
      <c r="A63" s="132">
        <v>19</v>
      </c>
      <c r="B63" s="132" t="s">
        <v>138</v>
      </c>
      <c r="C63" s="91" t="s">
        <v>98</v>
      </c>
      <c r="D63" s="77" t="s">
        <v>166</v>
      </c>
      <c r="E63" s="77">
        <v>151</v>
      </c>
      <c r="F63" s="82">
        <f t="shared" si="5"/>
        <v>143.19999999999999</v>
      </c>
      <c r="G63" s="87">
        <v>0</v>
      </c>
      <c r="H63" s="87">
        <v>972</v>
      </c>
      <c r="I63" s="119" t="s">
        <v>171</v>
      </c>
      <c r="J63" s="123">
        <v>35.799999999999997</v>
      </c>
      <c r="K63" s="83">
        <v>35.799999999999997</v>
      </c>
      <c r="L63" s="83">
        <v>35.799999999999997</v>
      </c>
      <c r="M63" s="124">
        <v>35.799999999999997</v>
      </c>
    </row>
    <row r="64" spans="1:15" ht="47.25">
      <c r="A64" s="132">
        <v>20</v>
      </c>
      <c r="B64" s="132" t="s">
        <v>139</v>
      </c>
      <c r="C64" s="91" t="s">
        <v>98</v>
      </c>
      <c r="D64" s="77" t="s">
        <v>167</v>
      </c>
      <c r="E64" s="77">
        <v>151</v>
      </c>
      <c r="F64" s="82">
        <f t="shared" si="5"/>
        <v>600.1</v>
      </c>
      <c r="G64" s="87">
        <v>0</v>
      </c>
      <c r="H64" s="87">
        <v>962</v>
      </c>
      <c r="I64" s="119">
        <v>1022</v>
      </c>
      <c r="J64" s="123">
        <v>300</v>
      </c>
      <c r="K64" s="83">
        <v>0</v>
      </c>
      <c r="L64" s="83">
        <v>300.10000000000002</v>
      </c>
      <c r="M64" s="124">
        <v>0</v>
      </c>
    </row>
    <row r="65" spans="1:13" ht="63">
      <c r="A65" s="132">
        <v>21</v>
      </c>
      <c r="B65" s="132" t="s">
        <v>142</v>
      </c>
      <c r="C65" s="91" t="s">
        <v>98</v>
      </c>
      <c r="D65" s="92" t="s">
        <v>168</v>
      </c>
      <c r="E65" s="92">
        <v>151</v>
      </c>
      <c r="F65" s="93">
        <f t="shared" si="5"/>
        <v>603.79999999999995</v>
      </c>
      <c r="G65" s="96">
        <v>0</v>
      </c>
      <c r="H65" s="96">
        <v>29</v>
      </c>
      <c r="I65" s="120">
        <v>1043</v>
      </c>
      <c r="J65" s="125">
        <v>0</v>
      </c>
      <c r="K65" s="94">
        <v>603.79999999999995</v>
      </c>
      <c r="L65" s="94">
        <v>0</v>
      </c>
      <c r="M65" s="126">
        <v>0</v>
      </c>
    </row>
    <row r="66" spans="1:13" ht="47.25">
      <c r="A66" s="132">
        <v>22</v>
      </c>
      <c r="B66" s="132" t="s">
        <v>143</v>
      </c>
      <c r="C66" s="91" t="s">
        <v>98</v>
      </c>
      <c r="D66" s="77" t="s">
        <v>169</v>
      </c>
      <c r="E66" s="77">
        <v>151</v>
      </c>
      <c r="F66" s="85">
        <f t="shared" si="5"/>
        <v>1</v>
      </c>
      <c r="G66" s="87">
        <v>0</v>
      </c>
      <c r="H66" s="87">
        <v>972</v>
      </c>
      <c r="I66" s="119">
        <v>3038</v>
      </c>
      <c r="J66" s="123">
        <v>1</v>
      </c>
      <c r="K66" s="83">
        <v>0</v>
      </c>
      <c r="L66" s="83">
        <v>0</v>
      </c>
      <c r="M66" s="124">
        <v>0</v>
      </c>
    </row>
    <row r="67" spans="1:13" ht="16.5" thickBot="1">
      <c r="A67" s="74"/>
      <c r="B67" s="76" t="s">
        <v>144</v>
      </c>
      <c r="C67" s="89"/>
      <c r="D67" s="89"/>
      <c r="E67" s="89"/>
      <c r="F67" s="84">
        <f>F60+F63+F64+F65+F66</f>
        <v>8007.8</v>
      </c>
      <c r="G67" s="87">
        <v>0</v>
      </c>
      <c r="H67" s="87">
        <v>0</v>
      </c>
      <c r="I67" s="119">
        <v>0</v>
      </c>
      <c r="J67" s="84">
        <f>J60+J63+J64+J65+J66</f>
        <v>2001.8</v>
      </c>
      <c r="K67" s="84">
        <f>K60+K63+K64+K65+K66</f>
        <v>2303.6</v>
      </c>
      <c r="L67" s="84">
        <f>L60+L63+L64+L65+L66</f>
        <v>2000.9</v>
      </c>
      <c r="M67" s="84">
        <f>M60+M63+M64+M65+M66</f>
        <v>1701.5</v>
      </c>
    </row>
    <row r="68" spans="1:13" ht="16.5" thickBot="1">
      <c r="A68" s="75"/>
      <c r="B68" s="21" t="s">
        <v>182</v>
      </c>
      <c r="C68" s="90"/>
      <c r="D68" s="90"/>
      <c r="E68" s="90"/>
      <c r="F68" s="79">
        <f>F59+F67</f>
        <v>13537.400000000001</v>
      </c>
      <c r="G68" s="87">
        <v>0</v>
      </c>
      <c r="H68" s="87">
        <v>0</v>
      </c>
      <c r="I68" s="119">
        <v>0</v>
      </c>
      <c r="J68" s="129">
        <f>J59+J67</f>
        <v>3333.7</v>
      </c>
      <c r="K68" s="130">
        <f>K59+K67</f>
        <v>3348.1</v>
      </c>
      <c r="L68" s="130">
        <f>L59+L67</f>
        <v>3403.2</v>
      </c>
      <c r="M68" s="131">
        <f>M59+M67</f>
        <v>3452.4</v>
      </c>
    </row>
    <row r="69" spans="1:13" ht="15.75">
      <c r="A69" s="73"/>
    </row>
    <row r="70" spans="1:13" ht="15.75">
      <c r="A70" s="73"/>
    </row>
    <row r="71" spans="1:13" ht="15.75">
      <c r="A71" s="73"/>
    </row>
    <row r="72" spans="1:13" ht="15.75">
      <c r="A72" s="1" t="s">
        <v>145</v>
      </c>
    </row>
    <row r="73" spans="1:13" ht="15.75">
      <c r="A73" s="1"/>
    </row>
    <row r="77" spans="1:13" ht="15.75">
      <c r="A77" s="2" t="s">
        <v>121</v>
      </c>
    </row>
    <row r="78" spans="1:13" ht="15.75">
      <c r="A78" s="2" t="s">
        <v>183</v>
      </c>
    </row>
    <row r="79" spans="1:13" ht="16.5" thickBot="1">
      <c r="A79" s="2" t="s">
        <v>122</v>
      </c>
    </row>
    <row r="80" spans="1:13" ht="48" thickBot="1">
      <c r="A80" s="72"/>
      <c r="B80" s="41" t="s">
        <v>147</v>
      </c>
      <c r="C80" s="41" t="s">
        <v>146</v>
      </c>
      <c r="D80" s="86" t="s">
        <v>148</v>
      </c>
      <c r="E80" s="78" t="s">
        <v>8</v>
      </c>
      <c r="F80" s="139" t="s">
        <v>184</v>
      </c>
      <c r="G80" s="78" t="s">
        <v>95</v>
      </c>
      <c r="H80" s="78" t="s">
        <v>175</v>
      </c>
      <c r="I80" s="118" t="s">
        <v>97</v>
      </c>
      <c r="J80" s="3" t="s">
        <v>28</v>
      </c>
      <c r="K80" s="3" t="s">
        <v>29</v>
      </c>
      <c r="L80" s="3" t="s">
        <v>30</v>
      </c>
      <c r="M80" s="3" t="s">
        <v>31</v>
      </c>
    </row>
    <row r="81" spans="1:13" ht="15.75">
      <c r="A81" s="132">
        <v>1</v>
      </c>
      <c r="B81" s="71" t="s">
        <v>123</v>
      </c>
      <c r="C81" s="87">
        <v>182</v>
      </c>
      <c r="D81" s="87" t="s">
        <v>149</v>
      </c>
      <c r="E81" s="87">
        <v>110</v>
      </c>
      <c r="F81" s="80">
        <f t="shared" ref="F81:F95" si="6">J81+K81+L81+M81</f>
        <v>610</v>
      </c>
      <c r="G81" s="87">
        <v>0</v>
      </c>
      <c r="H81" s="87">
        <v>0</v>
      </c>
      <c r="I81" s="119">
        <v>0</v>
      </c>
      <c r="J81" s="121">
        <v>150</v>
      </c>
      <c r="K81" s="81">
        <v>110</v>
      </c>
      <c r="L81" s="81">
        <v>150</v>
      </c>
      <c r="M81" s="122">
        <v>200</v>
      </c>
    </row>
    <row r="82" spans="1:13" ht="15.75">
      <c r="A82" s="132">
        <v>2</v>
      </c>
      <c r="B82" s="132" t="s">
        <v>150</v>
      </c>
      <c r="C82" s="77">
        <v>100</v>
      </c>
      <c r="D82" s="88"/>
      <c r="E82" s="77"/>
      <c r="F82" s="82">
        <f t="shared" si="6"/>
        <v>1491.4</v>
      </c>
      <c r="G82" s="87">
        <v>0</v>
      </c>
      <c r="H82" s="87">
        <v>0</v>
      </c>
      <c r="I82" s="119">
        <v>0</v>
      </c>
      <c r="J82" s="137">
        <f>J83+J84+J85</f>
        <v>371.5</v>
      </c>
      <c r="K82" s="82">
        <f>K83+K84+K85</f>
        <v>372.8</v>
      </c>
      <c r="L82" s="82">
        <f>L83+L84+L85</f>
        <v>372.90000000000003</v>
      </c>
      <c r="M82" s="138">
        <f>M83+M84+M85</f>
        <v>374.20000000000005</v>
      </c>
    </row>
    <row r="83" spans="1:13" ht="15.75">
      <c r="A83" s="132">
        <v>3</v>
      </c>
      <c r="B83" s="132" t="s">
        <v>151</v>
      </c>
      <c r="C83" s="77">
        <v>100</v>
      </c>
      <c r="D83" s="77" t="s">
        <v>152</v>
      </c>
      <c r="E83" s="77">
        <v>110</v>
      </c>
      <c r="F83" s="83">
        <f t="shared" si="6"/>
        <v>565.30000000000007</v>
      </c>
      <c r="G83" s="87">
        <v>0</v>
      </c>
      <c r="H83" s="87">
        <v>0</v>
      </c>
      <c r="I83" s="119">
        <v>0</v>
      </c>
      <c r="J83" s="123">
        <v>141.30000000000001</v>
      </c>
      <c r="K83" s="83">
        <v>141.30000000000001</v>
      </c>
      <c r="L83" s="83">
        <v>141.30000000000001</v>
      </c>
      <c r="M83" s="124">
        <v>141.4</v>
      </c>
    </row>
    <row r="84" spans="1:13" ht="15.75">
      <c r="A84" s="132">
        <v>4</v>
      </c>
      <c r="B84" s="132" t="s">
        <v>150</v>
      </c>
      <c r="C84" s="77">
        <v>100</v>
      </c>
      <c r="D84" s="77" t="s">
        <v>153</v>
      </c>
      <c r="E84" s="77">
        <v>110</v>
      </c>
      <c r="F84" s="83">
        <f t="shared" si="6"/>
        <v>13.1</v>
      </c>
      <c r="G84" s="87">
        <v>0</v>
      </c>
      <c r="H84" s="87">
        <v>0</v>
      </c>
      <c r="I84" s="119">
        <v>0</v>
      </c>
      <c r="J84" s="123">
        <v>2</v>
      </c>
      <c r="K84" s="83">
        <v>3.3</v>
      </c>
      <c r="L84" s="83">
        <v>3.3</v>
      </c>
      <c r="M84" s="124">
        <v>4.5</v>
      </c>
    </row>
    <row r="85" spans="1:13" ht="15.75">
      <c r="A85" s="132">
        <v>5</v>
      </c>
      <c r="B85" s="132" t="s">
        <v>150</v>
      </c>
      <c r="C85" s="77">
        <v>100</v>
      </c>
      <c r="D85" s="77" t="s">
        <v>154</v>
      </c>
      <c r="E85" s="77">
        <v>110</v>
      </c>
      <c r="F85" s="83">
        <f t="shared" si="6"/>
        <v>913</v>
      </c>
      <c r="G85" s="87">
        <v>0</v>
      </c>
      <c r="H85" s="87">
        <v>0</v>
      </c>
      <c r="I85" s="119">
        <v>0</v>
      </c>
      <c r="J85" s="123">
        <v>228.2</v>
      </c>
      <c r="K85" s="83">
        <v>228.2</v>
      </c>
      <c r="L85" s="83">
        <v>228.3</v>
      </c>
      <c r="M85" s="124">
        <v>228.3</v>
      </c>
    </row>
    <row r="86" spans="1:13" ht="15.75">
      <c r="A86" s="132">
        <v>6</v>
      </c>
      <c r="B86" s="132" t="s">
        <v>124</v>
      </c>
      <c r="C86" s="77">
        <v>182</v>
      </c>
      <c r="D86" s="77" t="s">
        <v>155</v>
      </c>
      <c r="E86" s="77">
        <v>110</v>
      </c>
      <c r="F86" s="82">
        <f t="shared" si="6"/>
        <v>22.5</v>
      </c>
      <c r="G86" s="87">
        <v>0</v>
      </c>
      <c r="H86" s="87">
        <v>0</v>
      </c>
      <c r="I86" s="119">
        <v>0</v>
      </c>
      <c r="J86" s="123">
        <v>5</v>
      </c>
      <c r="K86" s="83">
        <v>5.5</v>
      </c>
      <c r="L86" s="83">
        <v>3</v>
      </c>
      <c r="M86" s="124">
        <v>9</v>
      </c>
    </row>
    <row r="87" spans="1:13" ht="15.75">
      <c r="A87" s="132">
        <v>7</v>
      </c>
      <c r="B87" s="132" t="s">
        <v>125</v>
      </c>
      <c r="C87" s="77">
        <v>182</v>
      </c>
      <c r="D87" s="77" t="s">
        <v>156</v>
      </c>
      <c r="E87" s="77">
        <v>110</v>
      </c>
      <c r="F87" s="82">
        <f t="shared" si="6"/>
        <v>112</v>
      </c>
      <c r="G87" s="87">
        <v>0</v>
      </c>
      <c r="H87" s="87">
        <v>0</v>
      </c>
      <c r="I87" s="119">
        <v>0</v>
      </c>
      <c r="J87" s="123">
        <v>17.5</v>
      </c>
      <c r="K87" s="83">
        <v>24.5</v>
      </c>
      <c r="L87" s="83">
        <v>35</v>
      </c>
      <c r="M87" s="124">
        <v>35</v>
      </c>
    </row>
    <row r="88" spans="1:13" ht="15.75">
      <c r="A88" s="187">
        <v>8</v>
      </c>
      <c r="B88" s="132" t="s">
        <v>126</v>
      </c>
      <c r="C88" s="77">
        <v>182</v>
      </c>
      <c r="D88" s="77" t="s">
        <v>157</v>
      </c>
      <c r="E88" s="77">
        <v>110</v>
      </c>
      <c r="F88" s="82">
        <f t="shared" si="6"/>
        <v>1511</v>
      </c>
      <c r="G88" s="87">
        <v>0</v>
      </c>
      <c r="H88" s="87">
        <v>0</v>
      </c>
      <c r="I88" s="119">
        <v>0</v>
      </c>
      <c r="J88" s="123">
        <v>611</v>
      </c>
      <c r="K88" s="83">
        <v>220</v>
      </c>
      <c r="L88" s="83">
        <v>310</v>
      </c>
      <c r="M88" s="124">
        <v>370</v>
      </c>
    </row>
    <row r="89" spans="1:13" ht="15.75">
      <c r="A89" s="187">
        <v>9</v>
      </c>
      <c r="B89" s="132" t="s">
        <v>127</v>
      </c>
      <c r="C89" s="77">
        <v>182</v>
      </c>
      <c r="D89" s="77" t="s">
        <v>158</v>
      </c>
      <c r="E89" s="77">
        <v>110</v>
      </c>
      <c r="F89" s="82">
        <f t="shared" si="6"/>
        <v>1375</v>
      </c>
      <c r="G89" s="87">
        <v>0</v>
      </c>
      <c r="H89" s="87">
        <v>0</v>
      </c>
      <c r="I89" s="119">
        <v>0</v>
      </c>
      <c r="J89" s="123">
        <v>135</v>
      </c>
      <c r="K89" s="83">
        <v>166</v>
      </c>
      <c r="L89" s="83">
        <v>390</v>
      </c>
      <c r="M89" s="124">
        <v>684</v>
      </c>
    </row>
    <row r="90" spans="1:13" ht="15.75">
      <c r="A90" s="187">
        <v>10</v>
      </c>
      <c r="B90" s="132" t="s">
        <v>128</v>
      </c>
      <c r="C90" s="91" t="s">
        <v>98</v>
      </c>
      <c r="D90" s="77" t="s">
        <v>159</v>
      </c>
      <c r="E90" s="77">
        <v>110</v>
      </c>
      <c r="F90" s="82">
        <f t="shared" si="6"/>
        <v>8</v>
      </c>
      <c r="G90" s="87">
        <v>0</v>
      </c>
      <c r="H90" s="87">
        <v>0</v>
      </c>
      <c r="I90" s="119">
        <v>0</v>
      </c>
      <c r="J90" s="123">
        <v>2</v>
      </c>
      <c r="K90" s="83">
        <v>2</v>
      </c>
      <c r="L90" s="83">
        <v>2</v>
      </c>
      <c r="M90" s="124">
        <v>2</v>
      </c>
    </row>
    <row r="91" spans="1:13" ht="47.25">
      <c r="A91" s="187">
        <v>11</v>
      </c>
      <c r="B91" s="132" t="s">
        <v>129</v>
      </c>
      <c r="C91" s="91" t="s">
        <v>98</v>
      </c>
      <c r="D91" s="92" t="s">
        <v>160</v>
      </c>
      <c r="E91" s="92">
        <v>120</v>
      </c>
      <c r="F91" s="93">
        <f t="shared" si="6"/>
        <v>187</v>
      </c>
      <c r="G91" s="87">
        <v>0</v>
      </c>
      <c r="H91" s="87">
        <v>0</v>
      </c>
      <c r="I91" s="119">
        <v>0</v>
      </c>
      <c r="J91" s="125">
        <v>56</v>
      </c>
      <c r="K91" s="94">
        <v>42</v>
      </c>
      <c r="L91" s="94">
        <v>33</v>
      </c>
      <c r="M91" s="126">
        <v>56</v>
      </c>
    </row>
    <row r="92" spans="1:13" ht="47.25">
      <c r="A92" s="187">
        <v>12</v>
      </c>
      <c r="B92" s="132" t="s">
        <v>130</v>
      </c>
      <c r="C92" s="91" t="s">
        <v>98</v>
      </c>
      <c r="D92" s="95" t="s">
        <v>161</v>
      </c>
      <c r="E92" s="92">
        <v>120</v>
      </c>
      <c r="F92" s="133">
        <f t="shared" si="6"/>
        <v>271</v>
      </c>
      <c r="G92" s="87">
        <v>0</v>
      </c>
      <c r="H92" s="87">
        <v>0</v>
      </c>
      <c r="I92" s="119">
        <v>0</v>
      </c>
      <c r="J92" s="134">
        <v>67.599999999999994</v>
      </c>
      <c r="K92" s="135">
        <v>67.599999999999994</v>
      </c>
      <c r="L92" s="135">
        <v>67.7</v>
      </c>
      <c r="M92" s="136">
        <v>68.099999999999994</v>
      </c>
    </row>
    <row r="93" spans="1:13" ht="15.75">
      <c r="A93" s="187">
        <v>13</v>
      </c>
      <c r="B93" s="132" t="s">
        <v>131</v>
      </c>
      <c r="C93" s="91" t="s">
        <v>98</v>
      </c>
      <c r="D93" s="77" t="s">
        <v>162</v>
      </c>
      <c r="E93" s="77">
        <v>130</v>
      </c>
      <c r="F93" s="82">
        <f t="shared" si="6"/>
        <v>40</v>
      </c>
      <c r="G93" s="87">
        <v>0</v>
      </c>
      <c r="H93" s="87">
        <v>0</v>
      </c>
      <c r="I93" s="119">
        <v>0</v>
      </c>
      <c r="J93" s="123">
        <v>10</v>
      </c>
      <c r="K93" s="83">
        <v>10</v>
      </c>
      <c r="L93" s="83">
        <v>10</v>
      </c>
      <c r="M93" s="124">
        <v>10</v>
      </c>
    </row>
    <row r="94" spans="1:13" ht="31.5">
      <c r="A94" s="187">
        <v>14</v>
      </c>
      <c r="B94" s="132" t="s">
        <v>132</v>
      </c>
      <c r="C94" s="91" t="s">
        <v>98</v>
      </c>
      <c r="D94" s="77" t="s">
        <v>163</v>
      </c>
      <c r="E94" s="77">
        <v>410</v>
      </c>
      <c r="F94" s="82">
        <f t="shared" si="6"/>
        <v>0</v>
      </c>
      <c r="G94" s="87">
        <v>0</v>
      </c>
      <c r="H94" s="87">
        <v>0</v>
      </c>
      <c r="I94" s="119">
        <v>0</v>
      </c>
      <c r="J94" s="123">
        <v>0</v>
      </c>
      <c r="K94" s="83">
        <v>0</v>
      </c>
      <c r="L94" s="83">
        <v>0</v>
      </c>
      <c r="M94" s="124">
        <v>0</v>
      </c>
    </row>
    <row r="95" spans="1:13" ht="31.5">
      <c r="A95" s="187">
        <v>15</v>
      </c>
      <c r="B95" s="132" t="s">
        <v>133</v>
      </c>
      <c r="C95" s="91" t="s">
        <v>98</v>
      </c>
      <c r="D95" s="77" t="s">
        <v>164</v>
      </c>
      <c r="E95" s="77">
        <v>140</v>
      </c>
      <c r="F95" s="82">
        <f t="shared" si="6"/>
        <v>0</v>
      </c>
      <c r="G95" s="87">
        <v>0</v>
      </c>
      <c r="H95" s="87">
        <v>0</v>
      </c>
      <c r="I95" s="119">
        <v>0</v>
      </c>
      <c r="J95" s="123">
        <v>0</v>
      </c>
      <c r="K95" s="83">
        <v>0</v>
      </c>
      <c r="L95" s="83">
        <v>0</v>
      </c>
      <c r="M95" s="124">
        <v>0</v>
      </c>
    </row>
    <row r="96" spans="1:13" ht="15.75">
      <c r="A96" s="187"/>
      <c r="B96" s="76" t="s">
        <v>134</v>
      </c>
      <c r="C96" s="89"/>
      <c r="D96" s="89"/>
      <c r="E96" s="89"/>
      <c r="F96" s="84">
        <f>F81+F82+F86+F87+F88+F89+F90+F91+F92+F93+F94+F95</f>
        <v>5627.9</v>
      </c>
      <c r="G96" s="87">
        <v>0</v>
      </c>
      <c r="H96" s="87">
        <v>0</v>
      </c>
      <c r="I96" s="119">
        <v>0</v>
      </c>
      <c r="J96" s="127">
        <f t="shared" ref="J96:M96" si="7">J81+J82+J86+J87+J88+J89+J90+J91+J92+J93+J94+J95</f>
        <v>1425.6</v>
      </c>
      <c r="K96" s="84">
        <f t="shared" si="7"/>
        <v>1020.4</v>
      </c>
      <c r="L96" s="84">
        <f t="shared" si="7"/>
        <v>1373.6000000000001</v>
      </c>
      <c r="M96" s="128">
        <f t="shared" si="7"/>
        <v>1808.3</v>
      </c>
    </row>
    <row r="97" spans="1:13" ht="31.5">
      <c r="A97" s="187">
        <v>16</v>
      </c>
      <c r="B97" s="132" t="s">
        <v>135</v>
      </c>
      <c r="C97" s="91" t="s">
        <v>98</v>
      </c>
      <c r="D97" s="77" t="s">
        <v>165</v>
      </c>
      <c r="E97" s="77"/>
      <c r="F97" s="83">
        <f t="shared" ref="F97:F102" si="8">J97+K97+L97+M97</f>
        <v>6918.6</v>
      </c>
      <c r="G97" s="87">
        <v>0</v>
      </c>
      <c r="H97" s="87">
        <v>0</v>
      </c>
      <c r="I97" s="119">
        <v>0</v>
      </c>
      <c r="J97" s="137">
        <f>J98+J99</f>
        <v>1729.6</v>
      </c>
      <c r="K97" s="82">
        <f>K98+K99</f>
        <v>1729.7</v>
      </c>
      <c r="L97" s="82">
        <f>L98+L99</f>
        <v>1729.7</v>
      </c>
      <c r="M97" s="138">
        <f>M98+M99</f>
        <v>1729.6</v>
      </c>
    </row>
    <row r="98" spans="1:13" ht="15.75">
      <c r="A98" s="187">
        <v>17</v>
      </c>
      <c r="B98" s="132" t="s">
        <v>136</v>
      </c>
      <c r="C98" s="91" t="s">
        <v>98</v>
      </c>
      <c r="D98" s="77" t="s">
        <v>165</v>
      </c>
      <c r="E98" s="77">
        <v>151</v>
      </c>
      <c r="F98" s="83">
        <f t="shared" si="8"/>
        <v>0</v>
      </c>
      <c r="G98" s="91" t="s">
        <v>172</v>
      </c>
      <c r="H98" s="91" t="s">
        <v>98</v>
      </c>
      <c r="I98" s="119">
        <v>0</v>
      </c>
      <c r="J98" s="123">
        <v>0</v>
      </c>
      <c r="K98" s="83">
        <v>0</v>
      </c>
      <c r="L98" s="83">
        <v>0</v>
      </c>
      <c r="M98" s="124">
        <v>0</v>
      </c>
    </row>
    <row r="99" spans="1:13" ht="31.5">
      <c r="A99" s="187">
        <v>18</v>
      </c>
      <c r="B99" s="132" t="s">
        <v>137</v>
      </c>
      <c r="C99" s="91" t="s">
        <v>98</v>
      </c>
      <c r="D99" s="77" t="s">
        <v>165</v>
      </c>
      <c r="E99" s="77">
        <v>151</v>
      </c>
      <c r="F99" s="83">
        <f t="shared" si="8"/>
        <v>6918.6</v>
      </c>
      <c r="G99" s="87">
        <v>0</v>
      </c>
      <c r="H99" s="87">
        <v>444</v>
      </c>
      <c r="I99" s="119">
        <v>0</v>
      </c>
      <c r="J99" s="123">
        <v>1729.6</v>
      </c>
      <c r="K99" s="83">
        <v>1729.7</v>
      </c>
      <c r="L99" s="83">
        <v>1729.7</v>
      </c>
      <c r="M99" s="124">
        <v>1729.6</v>
      </c>
    </row>
    <row r="100" spans="1:13" ht="47.25">
      <c r="A100" s="187">
        <v>19</v>
      </c>
      <c r="B100" s="132" t="s">
        <v>139</v>
      </c>
      <c r="C100" s="91" t="s">
        <v>98</v>
      </c>
      <c r="D100" s="77" t="s">
        <v>167</v>
      </c>
      <c r="E100" s="77">
        <v>151</v>
      </c>
      <c r="F100" s="82">
        <f t="shared" si="8"/>
        <v>600.1</v>
      </c>
      <c r="G100" s="87">
        <v>0</v>
      </c>
      <c r="H100" s="87">
        <v>962</v>
      </c>
      <c r="I100" s="119">
        <v>1022</v>
      </c>
      <c r="J100" s="123">
        <v>300</v>
      </c>
      <c r="K100" s="83">
        <v>0</v>
      </c>
      <c r="L100" s="83">
        <v>300.10000000000002</v>
      </c>
      <c r="M100" s="124">
        <v>0</v>
      </c>
    </row>
    <row r="101" spans="1:13" ht="63">
      <c r="A101" s="187">
        <v>20</v>
      </c>
      <c r="B101" s="132" t="s">
        <v>142</v>
      </c>
      <c r="C101" s="91" t="s">
        <v>98</v>
      </c>
      <c r="D101" s="92" t="s">
        <v>168</v>
      </c>
      <c r="E101" s="92">
        <v>151</v>
      </c>
      <c r="F101" s="93">
        <f t="shared" si="8"/>
        <v>603.79999999999995</v>
      </c>
      <c r="G101" s="96">
        <v>0</v>
      </c>
      <c r="H101" s="96">
        <v>29</v>
      </c>
      <c r="I101" s="120">
        <v>1043</v>
      </c>
      <c r="J101" s="125">
        <v>0</v>
      </c>
      <c r="K101" s="94">
        <v>603.79999999999995</v>
      </c>
      <c r="L101" s="94">
        <v>0</v>
      </c>
      <c r="M101" s="126">
        <v>0</v>
      </c>
    </row>
    <row r="102" spans="1:13" ht="47.25">
      <c r="A102" s="187">
        <v>21</v>
      </c>
      <c r="B102" s="132" t="s">
        <v>143</v>
      </c>
      <c r="C102" s="91" t="s">
        <v>98</v>
      </c>
      <c r="D102" s="77" t="s">
        <v>169</v>
      </c>
      <c r="E102" s="77">
        <v>151</v>
      </c>
      <c r="F102" s="85">
        <f t="shared" si="8"/>
        <v>1</v>
      </c>
      <c r="G102" s="87">
        <v>0</v>
      </c>
      <c r="H102" s="87">
        <v>972</v>
      </c>
      <c r="I102" s="119">
        <v>3038</v>
      </c>
      <c r="J102" s="123">
        <v>1</v>
      </c>
      <c r="K102" s="83">
        <v>0</v>
      </c>
      <c r="L102" s="83">
        <v>0</v>
      </c>
      <c r="M102" s="124">
        <v>0</v>
      </c>
    </row>
    <row r="103" spans="1:13" ht="16.5" thickBot="1">
      <c r="A103" s="74"/>
      <c r="B103" s="76" t="s">
        <v>144</v>
      </c>
      <c r="C103" s="89"/>
      <c r="D103" s="89"/>
      <c r="E103" s="89"/>
      <c r="F103" s="84">
        <f>F97+F100+F101+F102</f>
        <v>8123.5000000000009</v>
      </c>
      <c r="G103" s="87">
        <v>0</v>
      </c>
      <c r="H103" s="87">
        <v>0</v>
      </c>
      <c r="I103" s="119">
        <v>0</v>
      </c>
      <c r="J103" s="84">
        <f>J97+J100+J101+J102</f>
        <v>2030.6</v>
      </c>
      <c r="K103" s="84">
        <f>K97+K100+K101+K102</f>
        <v>2333.5</v>
      </c>
      <c r="L103" s="84">
        <f>L97+L100+L101+L102</f>
        <v>2029.8000000000002</v>
      </c>
      <c r="M103" s="84">
        <f>M97+M100+M101+M102</f>
        <v>1729.6</v>
      </c>
    </row>
    <row r="104" spans="1:13" ht="16.5" thickBot="1">
      <c r="A104" s="75"/>
      <c r="B104" s="21" t="s">
        <v>185</v>
      </c>
      <c r="C104" s="90"/>
      <c r="D104" s="90"/>
      <c r="E104" s="90"/>
      <c r="F104" s="79">
        <f>F96+F103</f>
        <v>13751.400000000001</v>
      </c>
      <c r="G104" s="87">
        <v>0</v>
      </c>
      <c r="H104" s="87">
        <v>0</v>
      </c>
      <c r="I104" s="119">
        <v>0</v>
      </c>
      <c r="J104" s="129">
        <f>J96+J103</f>
        <v>3456.2</v>
      </c>
      <c r="K104" s="130">
        <f>K96+K103</f>
        <v>3353.9</v>
      </c>
      <c r="L104" s="130">
        <f>L96+L103</f>
        <v>3403.4000000000005</v>
      </c>
      <c r="M104" s="131">
        <f>M96+M103</f>
        <v>3537.8999999999996</v>
      </c>
    </row>
    <row r="105" spans="1:13" ht="15.75">
      <c r="A105" s="73"/>
    </row>
    <row r="106" spans="1:13" ht="15.75">
      <c r="A106" s="73"/>
    </row>
    <row r="107" spans="1:13" ht="15.75">
      <c r="A107" s="73"/>
    </row>
    <row r="108" spans="1:13" ht="15.75">
      <c r="A108" s="1" t="s">
        <v>145</v>
      </c>
    </row>
    <row r="109" spans="1:13" ht="15.75">
      <c r="A109" s="1"/>
    </row>
  </sheetData>
  <pageMargins left="0.19685039370078741" right="0.19685039370078741" top="0.31496062992125984" bottom="0.23622047244094491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Расходы на 2019</vt:lpstr>
      <vt:lpstr>Прогноз ДОХОДЫ на 2019-2021 </vt:lpstr>
      <vt:lpstr>ДОХОДЫ на 2019-2021</vt:lpstr>
      <vt:lpstr>'ДОХОДЫ на 2019-2021'!Область_печати</vt:lpstr>
      <vt:lpstr>'Прогноз ДОХОДЫ на 2019-2021 '!Область_печати</vt:lpstr>
      <vt:lpstr>'Расходы на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2019-01-23T10:52:55Z</cp:lastPrinted>
  <dcterms:created xsi:type="dcterms:W3CDTF">2017-12-21T11:16:16Z</dcterms:created>
  <dcterms:modified xsi:type="dcterms:W3CDTF">2019-02-26T11:18:07Z</dcterms:modified>
</cp:coreProperties>
</file>